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rawer Haystaq\B3 Statewide SD\"/>
    </mc:Choice>
  </mc:AlternateContent>
  <bookViews>
    <workbookView xWindow="0" yWindow="0" windowWidth="30120" windowHeight="9130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L42" i="3" l="1"/>
  <c r="L41" i="3"/>
  <c r="L40" i="3"/>
  <c r="L39" i="3"/>
  <c r="L38" i="3"/>
  <c r="L37" i="3"/>
  <c r="L36" i="3"/>
  <c r="L35" i="3"/>
  <c r="P35" i="1" s="1"/>
  <c r="L34" i="3"/>
  <c r="L33" i="3"/>
  <c r="P33" i="1" s="1"/>
  <c r="L32" i="3"/>
  <c r="P32" i="1" s="1"/>
  <c r="L31" i="3"/>
  <c r="L30" i="3"/>
  <c r="P30" i="1" s="1"/>
  <c r="L29" i="3"/>
  <c r="L28" i="3"/>
  <c r="P28" i="1" s="1"/>
  <c r="L27" i="3"/>
  <c r="P27" i="1" s="1"/>
  <c r="L26" i="3"/>
  <c r="L25" i="3"/>
  <c r="L24" i="3"/>
  <c r="L23" i="3"/>
  <c r="L22" i="3"/>
  <c r="L21" i="3"/>
  <c r="L20" i="3"/>
  <c r="L19" i="3"/>
  <c r="P19" i="1" s="1"/>
  <c r="L18" i="3"/>
  <c r="L17" i="3"/>
  <c r="P17" i="1" s="1"/>
  <c r="L16" i="3"/>
  <c r="P16" i="1" s="1"/>
  <c r="L15" i="3"/>
  <c r="L14" i="3"/>
  <c r="P14" i="1" s="1"/>
  <c r="L13" i="3"/>
  <c r="L12" i="3"/>
  <c r="P12" i="1" s="1"/>
  <c r="L11" i="3"/>
  <c r="P11" i="1" s="1"/>
  <c r="L10" i="3"/>
  <c r="L9" i="3"/>
  <c r="L8" i="3"/>
  <c r="L7" i="3"/>
  <c r="L6" i="3"/>
  <c r="L5" i="3"/>
  <c r="L4" i="3"/>
  <c r="L3" i="3"/>
  <c r="P3" i="1" s="1"/>
  <c r="M42" i="2"/>
  <c r="G42" i="2"/>
  <c r="H42" i="1" s="1"/>
  <c r="E42" i="2"/>
  <c r="G42" i="1" s="1"/>
  <c r="B42" i="2"/>
  <c r="O42" i="2" s="1"/>
  <c r="H42" i="2" s="1"/>
  <c r="J42" i="1" s="1"/>
  <c r="O41" i="2"/>
  <c r="H41" i="2" s="1"/>
  <c r="J41" i="1" s="1"/>
  <c r="M41" i="2"/>
  <c r="B41" i="2"/>
  <c r="G41" i="2" s="1"/>
  <c r="H41" i="1" s="1"/>
  <c r="O40" i="2"/>
  <c r="H40" i="2" s="1"/>
  <c r="J40" i="1" s="1"/>
  <c r="M40" i="2"/>
  <c r="B40" i="2"/>
  <c r="G40" i="2" s="1"/>
  <c r="H40" i="1" s="1"/>
  <c r="B39" i="2"/>
  <c r="O39" i="2" s="1"/>
  <c r="H39" i="2" s="1"/>
  <c r="J39" i="1" s="1"/>
  <c r="B38" i="2"/>
  <c r="O38" i="2" s="1"/>
  <c r="H38" i="2" s="1"/>
  <c r="J38" i="1" s="1"/>
  <c r="E37" i="2"/>
  <c r="G37" i="1" s="1"/>
  <c r="B37" i="2"/>
  <c r="O37" i="2" s="1"/>
  <c r="H37" i="2" s="1"/>
  <c r="J37" i="1" s="1"/>
  <c r="O36" i="2"/>
  <c r="H36" i="2" s="1"/>
  <c r="J36" i="1" s="1"/>
  <c r="M36" i="2"/>
  <c r="G36" i="2"/>
  <c r="H36" i="1" s="1"/>
  <c r="B36" i="2"/>
  <c r="E36" i="2" s="1"/>
  <c r="G36" i="1" s="1"/>
  <c r="G35" i="2"/>
  <c r="B35" i="2"/>
  <c r="F35" i="1" s="1"/>
  <c r="M34" i="2"/>
  <c r="G34" i="2"/>
  <c r="E34" i="2"/>
  <c r="B34" i="2"/>
  <c r="O34" i="2" s="1"/>
  <c r="H34" i="2" s="1"/>
  <c r="J34" i="1" s="1"/>
  <c r="O33" i="2"/>
  <c r="H33" i="2" s="1"/>
  <c r="J33" i="1" s="1"/>
  <c r="M33" i="2"/>
  <c r="B33" i="2"/>
  <c r="G33" i="2" s="1"/>
  <c r="H33" i="1" s="1"/>
  <c r="M32" i="2"/>
  <c r="B32" i="2"/>
  <c r="O32" i="2" s="1"/>
  <c r="H32" i="2" s="1"/>
  <c r="J32" i="1" s="1"/>
  <c r="B31" i="2"/>
  <c r="F31" i="1" s="1"/>
  <c r="B30" i="2"/>
  <c r="O30" i="2" s="1"/>
  <c r="H30" i="2" s="1"/>
  <c r="J30" i="1" s="1"/>
  <c r="E29" i="2"/>
  <c r="G29" i="1" s="1"/>
  <c r="B29" i="2"/>
  <c r="O29" i="2" s="1"/>
  <c r="H29" i="2" s="1"/>
  <c r="J29" i="1" s="1"/>
  <c r="O28" i="2"/>
  <c r="H28" i="2" s="1"/>
  <c r="J28" i="1" s="1"/>
  <c r="M28" i="2"/>
  <c r="G28" i="2"/>
  <c r="H28" i="1" s="1"/>
  <c r="B28" i="2"/>
  <c r="E28" i="2" s="1"/>
  <c r="G28" i="1" s="1"/>
  <c r="G27" i="2"/>
  <c r="H27" i="1" s="1"/>
  <c r="B27" i="2"/>
  <c r="O27" i="2" s="1"/>
  <c r="H27" i="2" s="1"/>
  <c r="J27" i="1" s="1"/>
  <c r="M26" i="2"/>
  <c r="G26" i="2"/>
  <c r="H26" i="1" s="1"/>
  <c r="E26" i="2"/>
  <c r="G26" i="1" s="1"/>
  <c r="B26" i="2"/>
  <c r="O26" i="2" s="1"/>
  <c r="H26" i="2" s="1"/>
  <c r="J26" i="1" s="1"/>
  <c r="O25" i="2"/>
  <c r="H25" i="2" s="1"/>
  <c r="J25" i="1" s="1"/>
  <c r="M25" i="2"/>
  <c r="E25" i="2"/>
  <c r="B25" i="2"/>
  <c r="G25" i="2" s="1"/>
  <c r="H25" i="1" s="1"/>
  <c r="M24" i="2"/>
  <c r="B24" i="2"/>
  <c r="O24" i="2" s="1"/>
  <c r="H24" i="2" s="1"/>
  <c r="J24" i="1" s="1"/>
  <c r="B23" i="2"/>
  <c r="F23" i="1" s="1"/>
  <c r="B22" i="2"/>
  <c r="O22" i="2" s="1"/>
  <c r="H22" i="2" s="1"/>
  <c r="J22" i="1" s="1"/>
  <c r="B21" i="2"/>
  <c r="O21" i="2" s="1"/>
  <c r="H21" i="2" s="1"/>
  <c r="J21" i="1" s="1"/>
  <c r="O20" i="2"/>
  <c r="H20" i="2" s="1"/>
  <c r="J20" i="1" s="1"/>
  <c r="M20" i="2"/>
  <c r="G20" i="2"/>
  <c r="H20" i="1" s="1"/>
  <c r="B20" i="2"/>
  <c r="E20" i="2" s="1"/>
  <c r="G20" i="1" s="1"/>
  <c r="G19" i="2"/>
  <c r="B19" i="2"/>
  <c r="F19" i="1" s="1"/>
  <c r="M18" i="2"/>
  <c r="G18" i="2"/>
  <c r="E18" i="2"/>
  <c r="B18" i="2"/>
  <c r="O18" i="2" s="1"/>
  <c r="H18" i="2" s="1"/>
  <c r="J18" i="1" s="1"/>
  <c r="O17" i="2"/>
  <c r="H17" i="2" s="1"/>
  <c r="J17" i="1" s="1"/>
  <c r="M17" i="2"/>
  <c r="E17" i="2"/>
  <c r="B17" i="2"/>
  <c r="G17" i="2" s="1"/>
  <c r="H17" i="1" s="1"/>
  <c r="M16" i="2"/>
  <c r="B16" i="2"/>
  <c r="O16" i="2" s="1"/>
  <c r="H16" i="2" s="1"/>
  <c r="J16" i="1" s="1"/>
  <c r="B15" i="2"/>
  <c r="F15" i="1" s="1"/>
  <c r="B14" i="2"/>
  <c r="O14" i="2" s="1"/>
  <c r="H14" i="2" s="1"/>
  <c r="J14" i="1" s="1"/>
  <c r="B13" i="2"/>
  <c r="O13" i="2" s="1"/>
  <c r="H13" i="2" s="1"/>
  <c r="J13" i="1" s="1"/>
  <c r="O12" i="2"/>
  <c r="H12" i="2" s="1"/>
  <c r="J12" i="1" s="1"/>
  <c r="M12" i="2"/>
  <c r="G12" i="2"/>
  <c r="H12" i="1" s="1"/>
  <c r="B12" i="2"/>
  <c r="E12" i="2" s="1"/>
  <c r="G12" i="1" s="1"/>
  <c r="G11" i="2"/>
  <c r="H11" i="1" s="1"/>
  <c r="B11" i="2"/>
  <c r="O11" i="2" s="1"/>
  <c r="H11" i="2" s="1"/>
  <c r="J11" i="1" s="1"/>
  <c r="M10" i="2"/>
  <c r="G10" i="2"/>
  <c r="H10" i="1" s="1"/>
  <c r="E10" i="2"/>
  <c r="G10" i="1" s="1"/>
  <c r="B10" i="2"/>
  <c r="O10" i="2" s="1"/>
  <c r="H10" i="2" s="1"/>
  <c r="J10" i="1" s="1"/>
  <c r="O9" i="2"/>
  <c r="H9" i="2" s="1"/>
  <c r="J9" i="1" s="1"/>
  <c r="M9" i="2"/>
  <c r="G9" i="2"/>
  <c r="E9" i="2"/>
  <c r="B9" i="2"/>
  <c r="M8" i="2"/>
  <c r="B8" i="2"/>
  <c r="O8" i="2" s="1"/>
  <c r="H8" i="2" s="1"/>
  <c r="J8" i="1" s="1"/>
  <c r="B7" i="2"/>
  <c r="O7" i="2" s="1"/>
  <c r="H7" i="2" s="1"/>
  <c r="J7" i="1" s="1"/>
  <c r="B6" i="2"/>
  <c r="O6" i="2" s="1"/>
  <c r="H6" i="2" s="1"/>
  <c r="J6" i="1" s="1"/>
  <c r="B5" i="2"/>
  <c r="O5" i="2" s="1"/>
  <c r="H5" i="2" s="1"/>
  <c r="J5" i="1" s="1"/>
  <c r="O4" i="2"/>
  <c r="H4" i="2" s="1"/>
  <c r="J4" i="1" s="1"/>
  <c r="G4" i="2"/>
  <c r="H4" i="1" s="1"/>
  <c r="B4" i="2"/>
  <c r="E4" i="2" s="1"/>
  <c r="G4" i="1" s="1"/>
  <c r="G3" i="2"/>
  <c r="B3" i="2"/>
  <c r="F3" i="1" s="1"/>
  <c r="B45" i="1"/>
  <c r="B44" i="1"/>
  <c r="B43" i="1"/>
  <c r="P42" i="1"/>
  <c r="O42" i="1"/>
  <c r="N42" i="1"/>
  <c r="M42" i="1"/>
  <c r="L42" i="1"/>
  <c r="K42" i="1"/>
  <c r="I42" i="1"/>
  <c r="F42" i="1"/>
  <c r="E42" i="1"/>
  <c r="D42" i="1"/>
  <c r="P41" i="1"/>
  <c r="O41" i="1"/>
  <c r="N41" i="1"/>
  <c r="M41" i="1"/>
  <c r="L41" i="1"/>
  <c r="K41" i="1"/>
  <c r="I41" i="1"/>
  <c r="F41" i="1"/>
  <c r="E41" i="1"/>
  <c r="D41" i="1"/>
  <c r="P40" i="1"/>
  <c r="O40" i="1"/>
  <c r="N40" i="1"/>
  <c r="M40" i="1"/>
  <c r="L40" i="1"/>
  <c r="K40" i="1"/>
  <c r="I40" i="1"/>
  <c r="F40" i="1"/>
  <c r="E40" i="1"/>
  <c r="D40" i="1"/>
  <c r="P39" i="1"/>
  <c r="O39" i="1"/>
  <c r="N39" i="1"/>
  <c r="M39" i="1"/>
  <c r="L39" i="1"/>
  <c r="K39" i="1"/>
  <c r="I39" i="1"/>
  <c r="E39" i="1"/>
  <c r="D39" i="1"/>
  <c r="P38" i="1"/>
  <c r="O38" i="1"/>
  <c r="N38" i="1"/>
  <c r="M38" i="1"/>
  <c r="L38" i="1"/>
  <c r="K38" i="1"/>
  <c r="I38" i="1"/>
  <c r="E38" i="1"/>
  <c r="D38" i="1"/>
  <c r="P37" i="1"/>
  <c r="O37" i="1"/>
  <c r="N37" i="1"/>
  <c r="M37" i="1"/>
  <c r="L37" i="1"/>
  <c r="K37" i="1"/>
  <c r="I37" i="1"/>
  <c r="E37" i="1"/>
  <c r="D37" i="1"/>
  <c r="P36" i="1"/>
  <c r="O36" i="1"/>
  <c r="N36" i="1"/>
  <c r="M36" i="1"/>
  <c r="L36" i="1"/>
  <c r="K36" i="1"/>
  <c r="I36" i="1"/>
  <c r="F36" i="1"/>
  <c r="E36" i="1"/>
  <c r="D36" i="1"/>
  <c r="O35" i="1"/>
  <c r="N35" i="1"/>
  <c r="M35" i="1"/>
  <c r="L35" i="1"/>
  <c r="K35" i="1"/>
  <c r="I35" i="1"/>
  <c r="H35" i="1"/>
  <c r="E35" i="1"/>
  <c r="D35" i="1"/>
  <c r="P34" i="1"/>
  <c r="O34" i="1"/>
  <c r="N34" i="1"/>
  <c r="M34" i="1"/>
  <c r="L34" i="1"/>
  <c r="K34" i="1"/>
  <c r="I34" i="1"/>
  <c r="H34" i="1"/>
  <c r="G34" i="1"/>
  <c r="F34" i="1"/>
  <c r="E34" i="1"/>
  <c r="D34" i="1"/>
  <c r="O33" i="1"/>
  <c r="N33" i="1"/>
  <c r="M33" i="1"/>
  <c r="L33" i="1"/>
  <c r="K33" i="1"/>
  <c r="I33" i="1"/>
  <c r="F33" i="1"/>
  <c r="E33" i="1"/>
  <c r="D33" i="1"/>
  <c r="O32" i="1"/>
  <c r="N32" i="1"/>
  <c r="M32" i="1"/>
  <c r="L32" i="1"/>
  <c r="K32" i="1"/>
  <c r="I32" i="1"/>
  <c r="F32" i="1"/>
  <c r="E32" i="1"/>
  <c r="D32" i="1"/>
  <c r="P31" i="1"/>
  <c r="O31" i="1"/>
  <c r="N31" i="1"/>
  <c r="M31" i="1"/>
  <c r="L31" i="1"/>
  <c r="K31" i="1"/>
  <c r="I31" i="1"/>
  <c r="E31" i="1"/>
  <c r="D31" i="1"/>
  <c r="O30" i="1"/>
  <c r="N30" i="1"/>
  <c r="M30" i="1"/>
  <c r="L30" i="1"/>
  <c r="K30" i="1"/>
  <c r="I30" i="1"/>
  <c r="E30" i="1"/>
  <c r="D30" i="1"/>
  <c r="P29" i="1"/>
  <c r="O29" i="1"/>
  <c r="N29" i="1"/>
  <c r="M29" i="1"/>
  <c r="L29" i="1"/>
  <c r="K29" i="1"/>
  <c r="I29" i="1"/>
  <c r="F29" i="1"/>
  <c r="E29" i="1"/>
  <c r="D29" i="1"/>
  <c r="O28" i="1"/>
  <c r="N28" i="1"/>
  <c r="M28" i="1"/>
  <c r="L28" i="1"/>
  <c r="K28" i="1"/>
  <c r="I28" i="1"/>
  <c r="F28" i="1"/>
  <c r="E28" i="1"/>
  <c r="D28" i="1"/>
  <c r="O27" i="1"/>
  <c r="N27" i="1"/>
  <c r="M27" i="1"/>
  <c r="L27" i="1"/>
  <c r="K27" i="1"/>
  <c r="I27" i="1"/>
  <c r="E27" i="1"/>
  <c r="D27" i="1"/>
  <c r="P26" i="1"/>
  <c r="O26" i="1"/>
  <c r="N26" i="1"/>
  <c r="M26" i="1"/>
  <c r="L26" i="1"/>
  <c r="K26" i="1"/>
  <c r="I26" i="1"/>
  <c r="F26" i="1"/>
  <c r="E26" i="1"/>
  <c r="D26" i="1"/>
  <c r="P25" i="1"/>
  <c r="O25" i="1"/>
  <c r="N25" i="1"/>
  <c r="M25" i="1"/>
  <c r="L25" i="1"/>
  <c r="K25" i="1"/>
  <c r="I25" i="1"/>
  <c r="G25" i="1"/>
  <c r="F25" i="1"/>
  <c r="E25" i="1"/>
  <c r="D25" i="1"/>
  <c r="P24" i="1"/>
  <c r="O24" i="1"/>
  <c r="N24" i="1"/>
  <c r="M24" i="1"/>
  <c r="L24" i="1"/>
  <c r="K24" i="1"/>
  <c r="I24" i="1"/>
  <c r="F24" i="1"/>
  <c r="E24" i="1"/>
  <c r="D24" i="1"/>
  <c r="P23" i="1"/>
  <c r="O23" i="1"/>
  <c r="N23" i="1"/>
  <c r="M23" i="1"/>
  <c r="L23" i="1"/>
  <c r="K23" i="1"/>
  <c r="I23" i="1"/>
  <c r="E23" i="1"/>
  <c r="D23" i="1"/>
  <c r="P22" i="1"/>
  <c r="O22" i="1"/>
  <c r="N22" i="1"/>
  <c r="M22" i="1"/>
  <c r="L22" i="1"/>
  <c r="K22" i="1"/>
  <c r="I22" i="1"/>
  <c r="E22" i="1"/>
  <c r="D22" i="1"/>
  <c r="P21" i="1"/>
  <c r="O21" i="1"/>
  <c r="N21" i="1"/>
  <c r="M21" i="1"/>
  <c r="L21" i="1"/>
  <c r="K21" i="1"/>
  <c r="I21" i="1"/>
  <c r="E21" i="1"/>
  <c r="D21" i="1"/>
  <c r="P20" i="1"/>
  <c r="O20" i="1"/>
  <c r="N20" i="1"/>
  <c r="M20" i="1"/>
  <c r="L20" i="1"/>
  <c r="K20" i="1"/>
  <c r="I20" i="1"/>
  <c r="F20" i="1"/>
  <c r="E20" i="1"/>
  <c r="D20" i="1"/>
  <c r="O19" i="1"/>
  <c r="N19" i="1"/>
  <c r="M19" i="1"/>
  <c r="L19" i="1"/>
  <c r="K19" i="1"/>
  <c r="I19" i="1"/>
  <c r="H19" i="1"/>
  <c r="E19" i="1"/>
  <c r="D19" i="1"/>
  <c r="P18" i="1"/>
  <c r="O18" i="1"/>
  <c r="N18" i="1"/>
  <c r="M18" i="1"/>
  <c r="L18" i="1"/>
  <c r="K18" i="1"/>
  <c r="I18" i="1"/>
  <c r="H18" i="1"/>
  <c r="G18" i="1"/>
  <c r="F18" i="1"/>
  <c r="E18" i="1"/>
  <c r="D18" i="1"/>
  <c r="O17" i="1"/>
  <c r="N17" i="1"/>
  <c r="M17" i="1"/>
  <c r="L17" i="1"/>
  <c r="K17" i="1"/>
  <c r="I17" i="1"/>
  <c r="G17" i="1"/>
  <c r="F17" i="1"/>
  <c r="E17" i="1"/>
  <c r="D17" i="1"/>
  <c r="O16" i="1"/>
  <c r="N16" i="1"/>
  <c r="M16" i="1"/>
  <c r="L16" i="1"/>
  <c r="K16" i="1"/>
  <c r="I16" i="1"/>
  <c r="F16" i="1"/>
  <c r="E16" i="1"/>
  <c r="D16" i="1"/>
  <c r="P15" i="1"/>
  <c r="O15" i="1"/>
  <c r="N15" i="1"/>
  <c r="M15" i="1"/>
  <c r="L15" i="1"/>
  <c r="K15" i="1"/>
  <c r="I15" i="1"/>
  <c r="E15" i="1"/>
  <c r="D15" i="1"/>
  <c r="O14" i="1"/>
  <c r="N14" i="1"/>
  <c r="M14" i="1"/>
  <c r="L14" i="1"/>
  <c r="K14" i="1"/>
  <c r="I14" i="1"/>
  <c r="E14" i="1"/>
  <c r="D14" i="1"/>
  <c r="P13" i="1"/>
  <c r="O13" i="1"/>
  <c r="N13" i="1"/>
  <c r="M13" i="1"/>
  <c r="L13" i="1"/>
  <c r="K13" i="1"/>
  <c r="I13" i="1"/>
  <c r="F13" i="1"/>
  <c r="E13" i="1"/>
  <c r="D13" i="1"/>
  <c r="O12" i="1"/>
  <c r="N12" i="1"/>
  <c r="M12" i="1"/>
  <c r="L12" i="1"/>
  <c r="K12" i="1"/>
  <c r="I12" i="1"/>
  <c r="F12" i="1"/>
  <c r="E12" i="1"/>
  <c r="D12" i="1"/>
  <c r="O11" i="1"/>
  <c r="N11" i="1"/>
  <c r="M11" i="1"/>
  <c r="L11" i="1"/>
  <c r="K11" i="1"/>
  <c r="I11" i="1"/>
  <c r="E11" i="1"/>
  <c r="D11" i="1"/>
  <c r="P10" i="1"/>
  <c r="O10" i="1"/>
  <c r="N10" i="1"/>
  <c r="M10" i="1"/>
  <c r="L10" i="1"/>
  <c r="K10" i="1"/>
  <c r="I10" i="1"/>
  <c r="F10" i="1"/>
  <c r="E10" i="1"/>
  <c r="D10" i="1"/>
  <c r="P9" i="1"/>
  <c r="O9" i="1"/>
  <c r="N9" i="1"/>
  <c r="M9" i="1"/>
  <c r="L9" i="1"/>
  <c r="K9" i="1"/>
  <c r="I9" i="1"/>
  <c r="H9" i="1"/>
  <c r="G9" i="1"/>
  <c r="F9" i="1"/>
  <c r="E9" i="1"/>
  <c r="D9" i="1"/>
  <c r="P8" i="1"/>
  <c r="O8" i="1"/>
  <c r="N8" i="1"/>
  <c r="M8" i="1"/>
  <c r="L8" i="1"/>
  <c r="K8" i="1"/>
  <c r="I8" i="1"/>
  <c r="F8" i="1"/>
  <c r="E8" i="1"/>
  <c r="D8" i="1"/>
  <c r="P7" i="1"/>
  <c r="O7" i="1"/>
  <c r="N7" i="1"/>
  <c r="M7" i="1"/>
  <c r="L7" i="1"/>
  <c r="K7" i="1"/>
  <c r="I7" i="1"/>
  <c r="E7" i="1"/>
  <c r="D7" i="1"/>
  <c r="P6" i="1"/>
  <c r="O6" i="1"/>
  <c r="N6" i="1"/>
  <c r="M6" i="1"/>
  <c r="L6" i="1"/>
  <c r="K6" i="1"/>
  <c r="I6" i="1"/>
  <c r="F6" i="1"/>
  <c r="E6" i="1"/>
  <c r="D6" i="1"/>
  <c r="P5" i="1"/>
  <c r="O5" i="1"/>
  <c r="N5" i="1"/>
  <c r="M5" i="1"/>
  <c r="L5" i="1"/>
  <c r="K5" i="1"/>
  <c r="I5" i="1"/>
  <c r="E5" i="1"/>
  <c r="D5" i="1"/>
  <c r="P4" i="1"/>
  <c r="O4" i="1"/>
  <c r="N4" i="1"/>
  <c r="M4" i="1"/>
  <c r="L4" i="1"/>
  <c r="K4" i="1"/>
  <c r="I4" i="1"/>
  <c r="F4" i="1"/>
  <c r="E4" i="1"/>
  <c r="D4" i="1"/>
  <c r="O3" i="1"/>
  <c r="N3" i="1"/>
  <c r="M3" i="1"/>
  <c r="L3" i="1"/>
  <c r="K3" i="1"/>
  <c r="I3" i="1"/>
  <c r="H3" i="1"/>
  <c r="E3" i="1"/>
  <c r="D3" i="1"/>
  <c r="E7" i="2" l="1"/>
  <c r="G7" i="1" s="1"/>
  <c r="E15" i="2"/>
  <c r="G15" i="1" s="1"/>
  <c r="E23" i="2"/>
  <c r="G23" i="1" s="1"/>
  <c r="E31" i="2"/>
  <c r="G31" i="1" s="1"/>
  <c r="E39" i="2"/>
  <c r="G39" i="1" s="1"/>
  <c r="M4" i="2"/>
  <c r="G7" i="2"/>
  <c r="H7" i="1" s="1"/>
  <c r="G15" i="2"/>
  <c r="H15" i="1" s="1"/>
  <c r="G23" i="2"/>
  <c r="H23" i="1" s="1"/>
  <c r="G31" i="2"/>
  <c r="H31" i="1" s="1"/>
  <c r="G39" i="2"/>
  <c r="H39" i="1" s="1"/>
  <c r="M7" i="2"/>
  <c r="M15" i="2"/>
  <c r="M23" i="2"/>
  <c r="M31" i="2"/>
  <c r="M39" i="2"/>
  <c r="F39" i="1"/>
  <c r="F7" i="1"/>
  <c r="F22" i="1"/>
  <c r="F38" i="1"/>
  <c r="G5" i="2"/>
  <c r="H5" i="1" s="1"/>
  <c r="G13" i="2"/>
  <c r="H13" i="1" s="1"/>
  <c r="G21" i="2"/>
  <c r="H21" i="1" s="1"/>
  <c r="G29" i="2"/>
  <c r="H29" i="1" s="1"/>
  <c r="G37" i="2"/>
  <c r="H37" i="1" s="1"/>
  <c r="F11" i="1"/>
  <c r="F27" i="1"/>
  <c r="E8" i="2"/>
  <c r="G8" i="1" s="1"/>
  <c r="E16" i="2"/>
  <c r="G16" i="1" s="1"/>
  <c r="E24" i="2"/>
  <c r="G24" i="1" s="1"/>
  <c r="E32" i="2"/>
  <c r="G32" i="1" s="1"/>
  <c r="E40" i="2"/>
  <c r="G40" i="1" s="1"/>
  <c r="E5" i="2"/>
  <c r="G5" i="1" s="1"/>
  <c r="E13" i="2"/>
  <c r="G13" i="1" s="1"/>
  <c r="O15" i="2"/>
  <c r="H15" i="2" s="1"/>
  <c r="J15" i="1" s="1"/>
  <c r="E21" i="2"/>
  <c r="G21" i="1" s="1"/>
  <c r="O23" i="2"/>
  <c r="H23" i="2" s="1"/>
  <c r="J23" i="1" s="1"/>
  <c r="O31" i="2"/>
  <c r="H31" i="2" s="1"/>
  <c r="J31" i="1" s="1"/>
  <c r="M5" i="2"/>
  <c r="G8" i="2"/>
  <c r="H8" i="1" s="1"/>
  <c r="M13" i="2"/>
  <c r="G16" i="2"/>
  <c r="H16" i="1" s="1"/>
  <c r="M21" i="2"/>
  <c r="G24" i="2"/>
  <c r="H24" i="1" s="1"/>
  <c r="M29" i="2"/>
  <c r="G32" i="2"/>
  <c r="H32" i="1" s="1"/>
  <c r="M37" i="2"/>
  <c r="F5" i="1"/>
  <c r="F21" i="1"/>
  <c r="F37" i="1"/>
  <c r="E3" i="2"/>
  <c r="G3" i="1" s="1"/>
  <c r="E11" i="2"/>
  <c r="G11" i="1" s="1"/>
  <c r="E19" i="2"/>
  <c r="G19" i="1" s="1"/>
  <c r="E27" i="2"/>
  <c r="G27" i="1" s="1"/>
  <c r="E35" i="2"/>
  <c r="G35" i="1" s="1"/>
  <c r="E6" i="2"/>
  <c r="G6" i="1" s="1"/>
  <c r="E14" i="2"/>
  <c r="G14" i="1" s="1"/>
  <c r="E22" i="2"/>
  <c r="G22" i="1" s="1"/>
  <c r="E30" i="2"/>
  <c r="G30" i="1" s="1"/>
  <c r="M3" i="2"/>
  <c r="G6" i="2"/>
  <c r="H6" i="1" s="1"/>
  <c r="M11" i="2"/>
  <c r="G14" i="2"/>
  <c r="H14" i="1" s="1"/>
  <c r="M19" i="2"/>
  <c r="G22" i="2"/>
  <c r="H22" i="1" s="1"/>
  <c r="M27" i="2"/>
  <c r="G30" i="2"/>
  <c r="H30" i="1" s="1"/>
  <c r="M35" i="2"/>
  <c r="G38" i="2"/>
  <c r="H38" i="1" s="1"/>
  <c r="E38" i="2"/>
  <c r="G38" i="1" s="1"/>
  <c r="O3" i="2"/>
  <c r="H3" i="2" s="1"/>
  <c r="J3" i="1" s="1"/>
  <c r="O19" i="2"/>
  <c r="H19" i="2" s="1"/>
  <c r="J19" i="1" s="1"/>
  <c r="E33" i="2"/>
  <c r="G33" i="1" s="1"/>
  <c r="O35" i="2"/>
  <c r="H35" i="2" s="1"/>
  <c r="J35" i="1" s="1"/>
  <c r="E41" i="2"/>
  <c r="G41" i="1" s="1"/>
  <c r="F14" i="1"/>
  <c r="F30" i="1"/>
  <c r="M6" i="2"/>
  <c r="M14" i="2"/>
  <c r="M22" i="2"/>
  <c r="M30" i="2"/>
  <c r="M38" i="2"/>
</calcChain>
</file>

<file path=xl/sharedStrings.xml><?xml version="1.0" encoding="utf-8"?>
<sst xmlns="http://schemas.openxmlformats.org/spreadsheetml/2006/main" count="100" uniqueCount="85">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</sst>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7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sz val="10"/>
      <color rgb="FF000080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</fonts>
  <fills count="38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6" fillId="0" borderId="0" applyFont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2" borderId="0" xfId="0" applyFont="1" applyFill="1" applyAlignment="1">
      <alignment horizontal="center"/>
    </xf>
    <xf numFmtId="1" fontId="6" fillId="12" borderId="0" xfId="0" applyNumberFormat="1" applyFont="1" applyFill="1" applyAlignment="1">
      <alignment horizontal="center"/>
    </xf>
    <xf numFmtId="0" fontId="7" fillId="13" borderId="1" xfId="0" applyFont="1" applyFill="1" applyBorder="1"/>
    <xf numFmtId="3" fontId="8" fillId="14" borderId="0" xfId="0" applyNumberFormat="1" applyFont="1" applyFill="1"/>
    <xf numFmtId="3" fontId="8" fillId="0" borderId="0" xfId="0" applyNumberFormat="1" applyFont="1"/>
    <xf numFmtId="0" fontId="7" fillId="13" borderId="0" xfId="0" applyFont="1" applyFill="1"/>
    <xf numFmtId="164" fontId="8" fillId="14" borderId="0" xfId="0" applyNumberFormat="1" applyFont="1" applyFill="1"/>
    <xf numFmtId="164" fontId="8" fillId="0" borderId="0" xfId="0" applyNumberFormat="1" applyFont="1"/>
    <xf numFmtId="3" fontId="8" fillId="14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2" borderId="0" xfId="1" applyFont="1" applyFill="1" applyAlignment="1">
      <alignment horizontal="center"/>
    </xf>
    <xf numFmtId="10" fontId="8" fillId="15" borderId="0" xfId="1" applyNumberFormat="1" applyFont="1" applyFill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15" borderId="0" xfId="0" applyNumberFormat="1" applyFont="1" applyFill="1" applyAlignment="1">
      <alignment horizontal="center"/>
    </xf>
    <xf numFmtId="0" fontId="9" fillId="3" borderId="0" xfId="2" applyFont="1" applyFill="1" applyAlignment="1">
      <alignment horizontal="center"/>
    </xf>
    <xf numFmtId="10" fontId="8" fillId="15" borderId="0" xfId="2" applyNumberFormat="1" applyFont="1" applyFill="1" applyAlignment="1">
      <alignment horizontal="center"/>
    </xf>
    <xf numFmtId="0" fontId="9" fillId="4" borderId="0" xfId="3" applyFont="1" applyFill="1" applyAlignment="1">
      <alignment horizontal="center"/>
    </xf>
    <xf numFmtId="10" fontId="8" fillId="15" borderId="0" xfId="3" applyNumberFormat="1" applyFont="1" applyFill="1" applyAlignment="1">
      <alignment horizontal="center"/>
    </xf>
    <xf numFmtId="0" fontId="9" fillId="5" borderId="0" xfId="3" applyFont="1" applyFill="1" applyAlignment="1">
      <alignment horizontal="center"/>
    </xf>
    <xf numFmtId="0" fontId="9" fillId="16" borderId="0" xfId="4" applyFont="1" applyFill="1" applyAlignment="1">
      <alignment horizontal="center"/>
    </xf>
    <xf numFmtId="10" fontId="8" fillId="15" borderId="0" xfId="4" applyNumberFormat="1" applyFont="1" applyFill="1" applyAlignment="1">
      <alignment horizontal="center"/>
    </xf>
    <xf numFmtId="0" fontId="10" fillId="17" borderId="0" xfId="5" applyFont="1" applyFill="1" applyAlignment="1">
      <alignment horizontal="center"/>
    </xf>
    <xf numFmtId="0" fontId="9" fillId="18" borderId="0" xfId="5" applyFont="1" applyFill="1" applyAlignment="1">
      <alignment horizontal="center"/>
    </xf>
    <xf numFmtId="10" fontId="8" fillId="18" borderId="0" xfId="5" applyNumberFormat="1" applyFont="1" applyFill="1" applyAlignment="1">
      <alignment horizontal="center"/>
    </xf>
    <xf numFmtId="10" fontId="8" fillId="18" borderId="0" xfId="0" applyNumberFormat="1" applyFont="1" applyFill="1" applyAlignment="1">
      <alignment horizontal="center"/>
    </xf>
    <xf numFmtId="0" fontId="9" fillId="7" borderId="0" xfId="6" applyFont="1" applyFill="1" applyAlignment="1">
      <alignment horizontal="center"/>
    </xf>
    <xf numFmtId="10" fontId="8" fillId="9" borderId="0" xfId="6" applyNumberFormat="1" applyFont="1" applyFill="1" applyAlignment="1">
      <alignment horizontal="center"/>
    </xf>
    <xf numFmtId="10" fontId="8" fillId="9" borderId="0" xfId="0" applyNumberFormat="1" applyFont="1" applyFill="1" applyAlignment="1">
      <alignment horizontal="center"/>
    </xf>
    <xf numFmtId="0" fontId="9" fillId="8" borderId="0" xfId="7" applyFont="1" applyFill="1" applyAlignment="1">
      <alignment horizontal="center"/>
    </xf>
    <xf numFmtId="10" fontId="8" fillId="9" borderId="0" xfId="7" applyNumberFormat="1" applyFont="1" applyFill="1" applyAlignment="1">
      <alignment horizontal="center"/>
    </xf>
    <xf numFmtId="0" fontId="9" fillId="20" borderId="0" xfId="8" applyFont="1" applyFill="1" applyAlignment="1">
      <alignment horizontal="center"/>
    </xf>
    <xf numFmtId="10" fontId="8" fillId="9" borderId="0" xfId="8" applyNumberFormat="1" applyFont="1" applyFill="1" applyAlignment="1">
      <alignment horizontal="center"/>
    </xf>
    <xf numFmtId="0" fontId="9" fillId="21" borderId="0" xfId="8" applyFont="1" applyFill="1" applyAlignment="1">
      <alignment horizontal="center"/>
    </xf>
    <xf numFmtId="0" fontId="9" fillId="22" borderId="0" xfId="0" applyFont="1" applyFill="1" applyAlignment="1">
      <alignment horizontal="center"/>
    </xf>
    <xf numFmtId="0" fontId="11" fillId="0" borderId="0" xfId="0" applyFont="1"/>
    <xf numFmtId="0" fontId="0" fillId="21" borderId="0" xfId="0" applyFont="1" applyFill="1"/>
    <xf numFmtId="0" fontId="0" fillId="0" borderId="0" xfId="0" applyFont="1"/>
    <xf numFmtId="0" fontId="10" fillId="23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3" fontId="8" fillId="21" borderId="0" xfId="0" applyNumberFormat="1" applyFont="1" applyFill="1"/>
    <xf numFmtId="0" fontId="10" fillId="21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165" fontId="8" fillId="21" borderId="0" xfId="0" applyNumberFormat="1" applyFont="1" applyFill="1"/>
    <xf numFmtId="165" fontId="8" fillId="0" borderId="0" xfId="0" applyNumberFormat="1" applyFont="1"/>
    <xf numFmtId="0" fontId="10" fillId="26" borderId="0" xfId="0" applyFont="1" applyFill="1" applyAlignment="1">
      <alignment horizontal="center"/>
    </xf>
    <xf numFmtId="0" fontId="12" fillId="27" borderId="0" xfId="0" applyFont="1" applyFill="1" applyAlignment="1">
      <alignment horizontal="center"/>
    </xf>
    <xf numFmtId="165" fontId="8" fillId="26" borderId="0" xfId="0" applyNumberFormat="1" applyFont="1" applyFill="1"/>
    <xf numFmtId="10" fontId="10" fillId="28" borderId="0" xfId="0" applyNumberFormat="1" applyFont="1" applyFill="1" applyAlignment="1">
      <alignment horizontal="center"/>
    </xf>
    <xf numFmtId="10" fontId="10" fillId="29" borderId="0" xfId="0" applyNumberFormat="1" applyFont="1" applyFill="1" applyAlignment="1">
      <alignment horizontal="center"/>
    </xf>
    <xf numFmtId="10" fontId="8" fillId="28" borderId="0" xfId="0" applyNumberFormat="1" applyFont="1" applyFill="1"/>
    <xf numFmtId="10" fontId="8" fillId="0" borderId="0" xfId="0" applyNumberFormat="1" applyFont="1"/>
    <xf numFmtId="0" fontId="10" fillId="30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3" fontId="8" fillId="30" borderId="0" xfId="0" applyNumberFormat="1" applyFont="1" applyFill="1"/>
    <xf numFmtId="0" fontId="10" fillId="17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3" fontId="8" fillId="17" borderId="0" xfId="0" applyNumberFormat="1" applyFont="1" applyFill="1"/>
    <xf numFmtId="0" fontId="9" fillId="10" borderId="0" xfId="0" applyFont="1" applyFill="1" applyAlignment="1">
      <alignment horizontal="center"/>
    </xf>
    <xf numFmtId="0" fontId="8" fillId="23" borderId="0" xfId="0" applyFont="1" applyFill="1"/>
    <xf numFmtId="0" fontId="14" fillId="20" borderId="0" xfId="0" applyFont="1" applyFill="1" applyAlignment="1">
      <alignment horizontal="center"/>
    </xf>
    <xf numFmtId="3" fontId="0" fillId="21" borderId="0" xfId="0" applyNumberFormat="1" applyFont="1" applyFill="1"/>
    <xf numFmtId="0" fontId="10" fillId="11" borderId="0" xfId="0" applyFont="1" applyFill="1" applyAlignment="1">
      <alignment horizontal="center"/>
    </xf>
    <xf numFmtId="0" fontId="15" fillId="15" borderId="0" xfId="0" applyFont="1" applyFill="1"/>
    <xf numFmtId="0" fontId="9" fillId="32" borderId="0" xfId="0" applyFont="1" applyFill="1" applyAlignment="1">
      <alignment horizontal="center"/>
    </xf>
    <xf numFmtId="3" fontId="8" fillId="0" borderId="0" xfId="9" applyNumberFormat="1" applyFont="1"/>
    <xf numFmtId="0" fontId="9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15" fillId="12" borderId="0" xfId="0" applyFont="1" applyFill="1"/>
    <xf numFmtId="0" fontId="15" fillId="12" borderId="0" xfId="0" applyFont="1" applyFill="1" applyAlignment="1">
      <alignment horizontal="left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10" fillId="30" borderId="0" xfId="0" applyFont="1" applyFill="1" applyAlignment="1">
      <alignment horizontal="center"/>
    </xf>
    <xf numFmtId="0" fontId="13" fillId="31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48576"/>
  <sheetViews>
    <sheetView showRowColHeaders="0" tabSelected="1" zoomScale="120" workbookViewId="0">
      <pane xSplit="1" ySplit="2" topLeftCell="B30" activePane="bottomRight" state="frozen"/>
      <selection pane="topRight"/>
      <selection pane="bottomLeft"/>
      <selection pane="bottomRight" activeCell="P3" sqref="P3"/>
    </sheetView>
  </sheetViews>
  <sheetFormatPr defaultColWidth="9.26953125" defaultRowHeight="12.5" x14ac:dyDescent="0.25"/>
  <cols>
    <col min="1" max="1" width="12.81640625" customWidth="1"/>
    <col min="2" max="2" width="12" style="44" customWidth="1"/>
    <col min="3" max="3" width="11" style="44" customWidth="1"/>
    <col min="4" max="4" width="9.81640625" style="44" customWidth="1"/>
    <col min="5" max="5" width="11" style="44" customWidth="1"/>
    <col min="6" max="11" width="13.7265625" style="44" customWidth="1"/>
    <col min="12" max="12" width="14.7265625" style="44" customWidth="1"/>
    <col min="13" max="13" width="10.7265625" style="44" customWidth="1"/>
    <col min="14" max="15" width="11.26953125" style="44" customWidth="1"/>
    <col min="16" max="16" width="10.81640625" style="44" customWidth="1"/>
    <col min="17" max="122" width="9.1796875" style="44" bestFit="1"/>
    <col min="123" max="16384" width="9.26953125" style="44"/>
  </cols>
  <sheetData>
    <row r="1" spans="1:106" s="43" customFormat="1" ht="18.75" customHeight="1" x14ac:dyDescent="0.35">
      <c r="A1" s="1"/>
      <c r="B1" s="85" t="s">
        <v>4</v>
      </c>
      <c r="C1" s="85"/>
      <c r="D1" s="85"/>
      <c r="E1" s="85"/>
      <c r="F1" s="86" t="s">
        <v>9</v>
      </c>
      <c r="G1" s="86"/>
      <c r="H1" s="86"/>
      <c r="I1" s="86"/>
      <c r="J1" s="86"/>
      <c r="K1" s="29" t="s">
        <v>15</v>
      </c>
      <c r="L1" s="87" t="s">
        <v>17</v>
      </c>
      <c r="M1" s="87"/>
      <c r="N1" s="87"/>
      <c r="O1" s="87"/>
      <c r="P1" s="87"/>
    </row>
    <row r="2" spans="1:106" ht="15.75" customHeight="1" x14ac:dyDescent="0.35">
      <c r="A2" s="2" t="s">
        <v>0</v>
      </c>
      <c r="B2" s="5" t="s">
        <v>5</v>
      </c>
      <c r="C2" s="10" t="s">
        <v>6</v>
      </c>
      <c r="D2" s="13" t="s">
        <v>7</v>
      </c>
      <c r="E2" s="10" t="s">
        <v>8</v>
      </c>
      <c r="F2" s="18" t="s">
        <v>10</v>
      </c>
      <c r="G2" s="22" t="s">
        <v>11</v>
      </c>
      <c r="H2" s="24" t="s">
        <v>12</v>
      </c>
      <c r="I2" s="26" t="s">
        <v>13</v>
      </c>
      <c r="J2" s="27" t="s">
        <v>14</v>
      </c>
      <c r="K2" s="30" t="s">
        <v>16</v>
      </c>
      <c r="L2" s="33" t="s">
        <v>10</v>
      </c>
      <c r="M2" s="36" t="s">
        <v>11</v>
      </c>
      <c r="N2" s="38" t="s">
        <v>12</v>
      </c>
      <c r="O2" s="40" t="s">
        <v>13</v>
      </c>
      <c r="P2" s="41" t="s">
        <v>14</v>
      </c>
    </row>
    <row r="3" spans="1:106" ht="12.65" customHeight="1" x14ac:dyDescent="0.35">
      <c r="A3" s="2">
        <v>1</v>
      </c>
      <c r="B3" s="6">
        <v>214955</v>
      </c>
      <c r="C3" s="11">
        <v>215784.82500000001</v>
      </c>
      <c r="D3" s="14">
        <f t="shared" ref="D3:D42" si="0">(B3-C3)/C3</f>
        <v>-3.8456133326336159E-3</v>
      </c>
      <c r="E3" s="16">
        <f t="shared" ref="E3:E42" si="1">B3-C3</f>
        <v>-829.82500000001164</v>
      </c>
      <c r="F3" s="19">
        <f>IF(ISERROR('Racial Demographics'!C3/'Racial Demographics'!B3),"",'Racial Demographics'!C3/'Racial Demographics'!B3)</f>
        <v>0.49521527761624529</v>
      </c>
      <c r="G3" s="23">
        <f>IF(ISERROR('Racial Demographics'!E3),"",'Racial Demographics'!E3)</f>
        <v>0.19213323718917913</v>
      </c>
      <c r="H3" s="25">
        <f>IF(ISERROR('Racial Demographics'!G3),"",'Racial Demographics'!G3)</f>
        <v>0.19709241469144706</v>
      </c>
      <c r="I3" s="25">
        <f>IF(ISERROR('Racial Demographics'!J3/B3),"",'Racial Demographics'!J3/B3)</f>
        <v>8.7269428485031747E-2</v>
      </c>
      <c r="J3" s="28">
        <f>IF(ISERROR('Racial Demographics'!H3),"",'Racial Demographics'!H3)</f>
        <v>0.50478472238375471</v>
      </c>
      <c r="K3" s="31">
        <f>IF(ISERROR('Voting Age'!B3/B3),"",'Voting Age'!B3/B3)</f>
        <v>0.80876462515410197</v>
      </c>
      <c r="L3" s="34">
        <f>IF(ISERROR('Voting Age'!C3/'Voting Age'!B3),"",'Voting Age'!C3/'Voting Age'!B3)</f>
        <v>0.52346877732271868</v>
      </c>
      <c r="M3" s="37">
        <f>IF(ISERROR('Voting Age'!D3/'Voting Age'!B3),"",'Voting Age'!D3/'Voting Age'!B3)</f>
        <v>0.18899268326354057</v>
      </c>
      <c r="N3" s="39">
        <f>IF(ISERROR('Voting Age'!E3/'Voting Age'!B3),"",'Voting Age'!E3/'Voting Age'!B3)</f>
        <v>0.17730431181261791</v>
      </c>
      <c r="O3" s="39">
        <f>IF(ISERROR('Voting Age'!H3/'Voting Age'!B3),"",'Voting Age'!H3/'Voting Age'!B3)</f>
        <v>8.8381804794993329E-2</v>
      </c>
      <c r="P3" s="35">
        <f>IF(ISERROR('Voting Age'!L3/'Voting Age'!B3),"",'Voting Age'!L3/'Voting Age'!B3)</f>
        <v>0.47653122267728132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</row>
    <row r="4" spans="1:106" ht="14.5" x14ac:dyDescent="0.35">
      <c r="A4" s="3">
        <v>2</v>
      </c>
      <c r="B4" s="7">
        <v>216662</v>
      </c>
      <c r="C4" s="12">
        <v>215784.82500000001</v>
      </c>
      <c r="D4" s="15">
        <f t="shared" si="0"/>
        <v>4.0650448890462449E-3</v>
      </c>
      <c r="E4" s="17">
        <f t="shared" si="1"/>
        <v>877.17499999998836</v>
      </c>
      <c r="F4" s="20">
        <f>IF(ISERROR('Racial Demographics'!C4/'Racial Demographics'!B4),"",'Racial Demographics'!C4/'Racial Demographics'!B4)</f>
        <v>0.61444554190397949</v>
      </c>
      <c r="G4" s="20">
        <f>IF(ISERROR('Racial Demographics'!E4),"",'Racial Demographics'!E4)</f>
        <v>8.4324893151544802E-2</v>
      </c>
      <c r="H4" s="20">
        <f>IF(ISERROR('Racial Demographics'!G4),"",'Racial Demographics'!G4)</f>
        <v>0.15077863215515411</v>
      </c>
      <c r="I4" s="20">
        <f>IF(ISERROR('Racial Demographics'!J4/B4),"",'Racial Demographics'!J4/B4)</f>
        <v>0.11734406587218801</v>
      </c>
      <c r="J4" s="20">
        <f>IF(ISERROR('Racial Demographics'!H4),"",'Racial Demographics'!H4)</f>
        <v>0.38555445809602051</v>
      </c>
      <c r="K4" s="20">
        <f>IF(ISERROR('Voting Age'!B4/B4),"",'Voting Age'!B4/B4)</f>
        <v>0.82483776573649281</v>
      </c>
      <c r="L4" s="20">
        <f>IF(ISERROR('Voting Age'!C4/'Voting Age'!B4),"",'Voting Age'!C4/'Voting Age'!B4)</f>
        <v>0.63298286059615805</v>
      </c>
      <c r="M4" s="20">
        <f>IF(ISERROR('Voting Age'!D4/'Voting Age'!B4),"",'Voting Age'!D4/'Voting Age'!B4)</f>
        <v>8.4516342027071645E-2</v>
      </c>
      <c r="N4" s="20">
        <f>IF(ISERROR('Voting Age'!E4/'Voting Age'!B4),"",'Voting Age'!E4/'Voting Age'!B4)</f>
        <v>0.13699212695357307</v>
      </c>
      <c r="O4" s="20">
        <f>IF(ISERROR('Voting Age'!H4/'Voting Age'!B4),"",'Voting Age'!H4/'Voting Age'!B4)</f>
        <v>0.12337796778038285</v>
      </c>
      <c r="P4" s="20">
        <f>IF(ISERROR('Voting Age'!L4/'Voting Age'!B4),"",'Voting Age'!L4/'Voting Age'!B4)</f>
        <v>0.36701713940384195</v>
      </c>
      <c r="Q4" s="42"/>
      <c r="R4" s="42"/>
    </row>
    <row r="5" spans="1:106" ht="14.5" x14ac:dyDescent="0.35">
      <c r="A5" s="3">
        <v>3</v>
      </c>
      <c r="B5" s="6">
        <v>214379</v>
      </c>
      <c r="C5" s="11">
        <v>215784.82500000001</v>
      </c>
      <c r="D5" s="14">
        <f t="shared" si="0"/>
        <v>-6.514939129755818E-3</v>
      </c>
      <c r="E5" s="16">
        <f t="shared" si="1"/>
        <v>-1405.8250000000116</v>
      </c>
      <c r="F5" s="21">
        <f>IF(ISERROR('Racial Demographics'!C5/'Racial Demographics'!B5),"",'Racial Demographics'!C5/'Racial Demographics'!B5)</f>
        <v>0.46152841463016431</v>
      </c>
      <c r="G5" s="21">
        <f>IF(ISERROR('Racial Demographics'!E5),"",'Racial Demographics'!E5)</f>
        <v>6.1703804943581228E-2</v>
      </c>
      <c r="H5" s="21">
        <f>IF(ISERROR('Racial Demographics'!G5),"",'Racial Demographics'!G5)</f>
        <v>0.24397445645329066</v>
      </c>
      <c r="I5" s="21">
        <f>IF(ISERROR('Racial Demographics'!J5/B5),"",'Racial Demographics'!J5/B5)</f>
        <v>0.2106223090881103</v>
      </c>
      <c r="J5" s="21">
        <f>IF(ISERROR('Racial Demographics'!H5),"",'Racial Demographics'!H5)</f>
        <v>0.53847158536983564</v>
      </c>
      <c r="K5" s="32">
        <f>IF(ISERROR('Voting Age'!B5/B5),"",'Voting Age'!B5/B5)</f>
        <v>0.77742222885637124</v>
      </c>
      <c r="L5" s="35">
        <f>IF(ISERROR('Voting Age'!C5/'Voting Age'!B5),"",'Voting Age'!C5/'Voting Age'!B5)</f>
        <v>0.48290262385772487</v>
      </c>
      <c r="M5" s="35">
        <f>IF(ISERROR('Voting Age'!D5/'Voting Age'!B5),"",'Voting Age'!D5/'Voting Age'!B5)</f>
        <v>6.0457330061261347E-2</v>
      </c>
      <c r="N5" s="35">
        <f>IF(ISERROR('Voting Age'!E5/'Voting Age'!B5),"",'Voting Age'!E5/'Voting Age'!B5)</f>
        <v>0.22073885625483761</v>
      </c>
      <c r="O5" s="35">
        <f>IF(ISERROR('Voting Age'!H5/'Voting Age'!B5),"",'Voting Age'!H5/'Voting Age'!B5)</f>
        <v>0.22199888397544745</v>
      </c>
      <c r="P5" s="35">
        <f>IF(ISERROR('Voting Age'!L5/'Voting Age'!B5),"",'Voting Age'!L5/'Voting Age'!B5)</f>
        <v>0.51709737614227513</v>
      </c>
      <c r="Q5" s="42"/>
      <c r="R5" s="42"/>
    </row>
    <row r="6" spans="1:106" ht="14.5" x14ac:dyDescent="0.35">
      <c r="A6" s="3">
        <v>4</v>
      </c>
      <c r="B6" s="7">
        <v>215084</v>
      </c>
      <c r="C6" s="12">
        <v>215784.82500000001</v>
      </c>
      <c r="D6" s="15">
        <f t="shared" si="0"/>
        <v>-3.2477955759864559E-3</v>
      </c>
      <c r="E6" s="17">
        <f t="shared" si="1"/>
        <v>-700.82500000001164</v>
      </c>
      <c r="F6" s="20">
        <f>IF(ISERROR('Racial Demographics'!C6/'Racial Demographics'!B6),"",'Racial Demographics'!C6/'Racial Demographics'!B6)</f>
        <v>0.45926707704896691</v>
      </c>
      <c r="G6" s="20">
        <f>IF(ISERROR('Racial Demographics'!E6),"",'Racial Demographics'!E6)</f>
        <v>0.1873500585817634</v>
      </c>
      <c r="H6" s="20">
        <f>IF(ISERROR('Racial Demographics'!G6),"",'Racial Demographics'!G6)</f>
        <v>0.21653865466515407</v>
      </c>
      <c r="I6" s="20">
        <f>IF(ISERROR('Racial Demographics'!J6/B6),"",'Racial Demographics'!J6/B6)</f>
        <v>0.11141693477897008</v>
      </c>
      <c r="J6" s="20">
        <f>IF(ISERROR('Racial Demographics'!H6),"",'Racial Demographics'!H6)</f>
        <v>0.54073292295103303</v>
      </c>
      <c r="K6" s="20">
        <f>IF(ISERROR('Voting Age'!B6/B6),"",'Voting Age'!B6/B6)</f>
        <v>0.75743895408305595</v>
      </c>
      <c r="L6" s="20">
        <f>IF(ISERROR('Voting Age'!C6/'Voting Age'!B6),"",'Voting Age'!C6/'Voting Age'!B6)</f>
        <v>0.48144715277479389</v>
      </c>
      <c r="M6" s="20">
        <f>IF(ISERROR('Voting Age'!D6/'Voting Age'!B6),"",'Voting Age'!D6/'Voting Age'!B6)</f>
        <v>0.18776893188388893</v>
      </c>
      <c r="N6" s="20">
        <f>IF(ISERROR('Voting Age'!E6/'Voting Age'!B6),"",'Voting Age'!E6/'Voting Age'!B6)</f>
        <v>0.1966509732188346</v>
      </c>
      <c r="O6" s="20">
        <f>IF(ISERROR('Voting Age'!H6/'Voting Age'!B6),"",'Voting Age'!H6/'Voting Age'!B6)</f>
        <v>0.11646093313609104</v>
      </c>
      <c r="P6" s="20">
        <f>IF(ISERROR('Voting Age'!L6/'Voting Age'!B6),"",'Voting Age'!L6/'Voting Age'!B6)</f>
        <v>0.51855284722520611</v>
      </c>
      <c r="Q6" s="42"/>
      <c r="R6" s="42"/>
    </row>
    <row r="7" spans="1:106" ht="14.5" x14ac:dyDescent="0.35">
      <c r="A7" s="3">
        <v>5</v>
      </c>
      <c r="B7" s="6">
        <v>217204</v>
      </c>
      <c r="C7" s="11">
        <v>215784.82500000001</v>
      </c>
      <c r="D7" s="14">
        <f t="shared" si="0"/>
        <v>6.5768063161994279E-3</v>
      </c>
      <c r="E7" s="16">
        <f t="shared" si="1"/>
        <v>1419.1749999999884</v>
      </c>
      <c r="F7" s="21">
        <f>IF(ISERROR('Racial Demographics'!C7/'Racial Demographics'!B7),"",'Racial Demographics'!C7/'Racial Demographics'!B7)</f>
        <v>0.53444227546454026</v>
      </c>
      <c r="G7" s="21">
        <f>IF(ISERROR('Racial Demographics'!E7),"",'Racial Demographics'!E7)</f>
        <v>8.8184379661516363E-2</v>
      </c>
      <c r="H7" s="21">
        <f>IF(ISERROR('Racial Demographics'!G7),"",'Racial Demographics'!G7)</f>
        <v>0.15169610136093259</v>
      </c>
      <c r="I7" s="21">
        <f>IF(ISERROR('Racial Demographics'!J7/B7),"",'Racial Demographics'!J7/B7)</f>
        <v>0.18633174343013942</v>
      </c>
      <c r="J7" s="21">
        <f>IF(ISERROR('Racial Demographics'!H7),"",'Racial Demographics'!H7)</f>
        <v>0.46555772453545974</v>
      </c>
      <c r="K7" s="32">
        <f>IF(ISERROR('Voting Age'!B7/B7),"",'Voting Age'!B7/B7)</f>
        <v>0.75803392202721864</v>
      </c>
      <c r="L7" s="35">
        <f>IF(ISERROR('Voting Age'!C7/'Voting Age'!B7),"",'Voting Age'!C7/'Voting Age'!B7)</f>
        <v>0.55321048539915452</v>
      </c>
      <c r="M7" s="35">
        <f>IF(ISERROR('Voting Age'!D7/'Voting Age'!B7),"",'Voting Age'!D7/'Voting Age'!B7)</f>
        <v>8.4610806083280699E-2</v>
      </c>
      <c r="N7" s="35">
        <f>IF(ISERROR('Voting Age'!E7/'Voting Age'!B7),"",'Voting Age'!E7/'Voting Age'!B7)</f>
        <v>0.1406637189640931</v>
      </c>
      <c r="O7" s="35">
        <f>IF(ISERROR('Voting Age'!H7/'Voting Age'!B7),"",'Voting Age'!H7/'Voting Age'!B7)</f>
        <v>0.19623074680530586</v>
      </c>
      <c r="P7" s="35">
        <f>IF(ISERROR('Voting Age'!L7/'Voting Age'!B7),"",'Voting Age'!L7/'Voting Age'!B7)</f>
        <v>0.44678951460084543</v>
      </c>
      <c r="Q7" s="42"/>
      <c r="R7" s="42"/>
    </row>
    <row r="8" spans="1:106" ht="14.5" x14ac:dyDescent="0.35">
      <c r="A8" s="3">
        <v>6</v>
      </c>
      <c r="B8" s="7">
        <v>212049</v>
      </c>
      <c r="C8" s="12">
        <v>215784.82500000001</v>
      </c>
      <c r="D8" s="15">
        <f t="shared" si="0"/>
        <v>-1.7312732718809173E-2</v>
      </c>
      <c r="E8" s="17">
        <f t="shared" si="1"/>
        <v>-3735.8250000000116</v>
      </c>
      <c r="F8" s="20">
        <f>IF(ISERROR('Racial Demographics'!C8/'Racial Demographics'!B8),"",'Racial Demographics'!C8/'Racial Demographics'!B8)</f>
        <v>0.57779098227296521</v>
      </c>
      <c r="G8" s="20">
        <f>IF(ISERROR('Racial Demographics'!E8),"",'Racial Demographics'!E8)</f>
        <v>5.028554720842824E-2</v>
      </c>
      <c r="H8" s="20">
        <f>IF(ISERROR('Racial Demographics'!G8),"",'Racial Demographics'!G8)</f>
        <v>0.12843729515347868</v>
      </c>
      <c r="I8" s="20">
        <f>IF(ISERROR('Racial Demographics'!J8/B8),"",'Racial Demographics'!J8/B8)</f>
        <v>0.20587694353663541</v>
      </c>
      <c r="J8" s="20">
        <f>IF(ISERROR('Racial Demographics'!H8),"",'Racial Demographics'!H8)</f>
        <v>0.42220901772703479</v>
      </c>
      <c r="K8" s="20">
        <f>IF(ISERROR('Voting Age'!B8/B8),"",'Voting Age'!B8/B8)</f>
        <v>0.77449080165433459</v>
      </c>
      <c r="L8" s="20">
        <f>IF(ISERROR('Voting Age'!C8/'Voting Age'!B8),"",'Voting Age'!C8/'Voting Age'!B8)</f>
        <v>0.60271570358643367</v>
      </c>
      <c r="M8" s="20">
        <f>IF(ISERROR('Voting Age'!D8/'Voting Age'!B8),"",'Voting Age'!D8/'Voting Age'!B8)</f>
        <v>5.0179626134080252E-2</v>
      </c>
      <c r="N8" s="20">
        <f>IF(ISERROR('Voting Age'!E8/'Voting Age'!B8),"",'Voting Age'!E8/'Voting Age'!B8)</f>
        <v>0.11516775254216648</v>
      </c>
      <c r="O8" s="20">
        <f>IF(ISERROR('Voting Age'!H8/'Voting Age'!B8),"",'Voting Age'!H8/'Voting Age'!B8)</f>
        <v>0.20755038665286488</v>
      </c>
      <c r="P8" s="20">
        <f>IF(ISERROR('Voting Age'!L8/'Voting Age'!B8),"",'Voting Age'!L8/'Voting Age'!B8)</f>
        <v>0.39728429641356633</v>
      </c>
      <c r="Q8" s="42"/>
      <c r="R8" s="42"/>
    </row>
    <row r="9" spans="1:106" ht="14.5" x14ac:dyDescent="0.35">
      <c r="A9" s="3">
        <v>7</v>
      </c>
      <c r="B9" s="6">
        <v>216855</v>
      </c>
      <c r="C9" s="11">
        <v>215784.82500000001</v>
      </c>
      <c r="D9" s="14">
        <f t="shared" si="0"/>
        <v>4.9594544009292051E-3</v>
      </c>
      <c r="E9" s="16">
        <f t="shared" si="1"/>
        <v>1070.1749999999884</v>
      </c>
      <c r="F9" s="21">
        <f>IF(ISERROR('Racial Demographics'!C9/'Racial Demographics'!B9),"",'Racial Demographics'!C9/'Racial Demographics'!B9)</f>
        <v>0.50465518433976619</v>
      </c>
      <c r="G9" s="21">
        <f>IF(ISERROR('Racial Demographics'!E9),"",'Racial Demographics'!E9)</f>
        <v>7.5391390560512792E-2</v>
      </c>
      <c r="H9" s="21">
        <f>IF(ISERROR('Racial Demographics'!G9),"",'Racial Demographics'!G9)</f>
        <v>0.11723963016762352</v>
      </c>
      <c r="I9" s="21">
        <f>IF(ISERROR('Racial Demographics'!J9/B9),"",'Racial Demographics'!J9/B9)</f>
        <v>0.2649789029535865</v>
      </c>
      <c r="J9" s="21">
        <f>IF(ISERROR('Racial Demographics'!H9),"",'Racial Demographics'!H9)</f>
        <v>0.49534481566023381</v>
      </c>
      <c r="K9" s="32">
        <f>IF(ISERROR('Voting Age'!B9/B9),"",'Voting Age'!B9/B9)</f>
        <v>0.76517949782112471</v>
      </c>
      <c r="L9" s="35">
        <f>IF(ISERROR('Voting Age'!C9/'Voting Age'!B9),"",'Voting Age'!C9/'Voting Age'!B9)</f>
        <v>0.53064188558032455</v>
      </c>
      <c r="M9" s="35">
        <f>IF(ISERROR('Voting Age'!D9/'Voting Age'!B9),"",'Voting Age'!D9/'Voting Age'!B9)</f>
        <v>7.5578697426069555E-2</v>
      </c>
      <c r="N9" s="35">
        <f>IF(ISERROR('Voting Age'!E9/'Voting Age'!B9),"",'Voting Age'!E9/'Voting Age'!B9)</f>
        <v>0.10653094923854808</v>
      </c>
      <c r="O9" s="35">
        <f>IF(ISERROR('Voting Age'!H9/'Voting Age'!B9),"",'Voting Age'!H9/'Voting Age'!B9)</f>
        <v>0.26161161432626423</v>
      </c>
      <c r="P9" s="35">
        <f>IF(ISERROR('Voting Age'!L9/'Voting Age'!B9),"",'Voting Age'!L9/'Voting Age'!B9)</f>
        <v>0.4693581144196754</v>
      </c>
      <c r="Q9" s="42"/>
      <c r="R9" s="42"/>
    </row>
    <row r="10" spans="1:106" ht="14.5" x14ac:dyDescent="0.35">
      <c r="A10" s="3">
        <v>8</v>
      </c>
      <c r="B10" s="7">
        <v>214905</v>
      </c>
      <c r="C10" s="12">
        <v>215784.82500000001</v>
      </c>
      <c r="D10" s="15">
        <f t="shared" si="0"/>
        <v>-4.077325641411585E-3</v>
      </c>
      <c r="E10" s="17">
        <f t="shared" si="1"/>
        <v>-879.82500000001164</v>
      </c>
      <c r="F10" s="20">
        <f>IF(ISERROR('Racial Demographics'!C10/'Racial Demographics'!B10),"",'Racial Demographics'!C10/'Racial Demographics'!B10)</f>
        <v>0.49996510085851886</v>
      </c>
      <c r="G10" s="20">
        <f>IF(ISERROR('Racial Demographics'!E10),"",'Racial Demographics'!E10)</f>
        <v>0.10148670342709569</v>
      </c>
      <c r="H10" s="20">
        <f>IF(ISERROR('Racial Demographics'!G10),"",'Racial Demographics'!G10)</f>
        <v>0.16890253833089039</v>
      </c>
      <c r="I10" s="20">
        <f>IF(ISERROR('Racial Demographics'!J10/B10),"",'Racial Demographics'!J10/B10)</f>
        <v>0.1951559991624206</v>
      </c>
      <c r="J10" s="20">
        <f>IF(ISERROR('Racial Demographics'!H10),"",'Racial Demographics'!H10)</f>
        <v>0.50003489914148114</v>
      </c>
      <c r="K10" s="20">
        <f>IF(ISERROR('Voting Age'!B10/B10),"",'Voting Age'!B10/B10)</f>
        <v>0.74242572299388099</v>
      </c>
      <c r="L10" s="20">
        <f>IF(ISERROR('Voting Age'!C10/'Voting Age'!B10),"",'Voting Age'!C10/'Voting Age'!B10)</f>
        <v>0.51807259120908045</v>
      </c>
      <c r="M10" s="20">
        <f>IF(ISERROR('Voting Age'!D10/'Voting Age'!B10),"",'Voting Age'!D10/'Voting Age'!B10)</f>
        <v>0.10038796372319822</v>
      </c>
      <c r="N10" s="20">
        <f>IF(ISERROR('Voting Age'!E10/'Voting Age'!B10),"",'Voting Age'!E10/'Voting Age'!B10)</f>
        <v>0.15423908342786946</v>
      </c>
      <c r="O10" s="20">
        <f>IF(ISERROR('Voting Age'!H10/'Voting Age'!B10),"",'Voting Age'!H10/'Voting Age'!B10)</f>
        <v>0.20400373548269832</v>
      </c>
      <c r="P10" s="20">
        <f>IF(ISERROR('Voting Age'!L10/'Voting Age'!B10),"",'Voting Age'!L10/'Voting Age'!B10)</f>
        <v>0.4819274087909195</v>
      </c>
      <c r="Q10" s="42"/>
      <c r="R10" s="42"/>
    </row>
    <row r="11" spans="1:106" ht="14.5" x14ac:dyDescent="0.35">
      <c r="A11" s="3">
        <v>9</v>
      </c>
      <c r="B11" s="6">
        <v>217606</v>
      </c>
      <c r="C11" s="11">
        <v>215784.82500000001</v>
      </c>
      <c r="D11" s="14">
        <f t="shared" si="0"/>
        <v>8.4397732787742982E-3</v>
      </c>
      <c r="E11" s="16">
        <f t="shared" si="1"/>
        <v>1821.1749999999884</v>
      </c>
      <c r="F11" s="21">
        <f>IF(ISERROR('Racial Demographics'!C11/'Racial Demographics'!B11),"",'Racial Demographics'!C11/'Racial Demographics'!B11)</f>
        <v>0.64946279054805478</v>
      </c>
      <c r="G11" s="21">
        <f>IF(ISERROR('Racial Demographics'!E11),"",'Racial Demographics'!E11)</f>
        <v>6.4814389309118314E-2</v>
      </c>
      <c r="H11" s="21">
        <f>IF(ISERROR('Racial Demographics'!G11),"",'Racial Demographics'!G11)</f>
        <v>0.13898513827743719</v>
      </c>
      <c r="I11" s="21">
        <f>IF(ISERROR('Racial Demographics'!J11/B11),"",'Racial Demographics'!J11/B11)</f>
        <v>0.11063573614698125</v>
      </c>
      <c r="J11" s="21">
        <f>IF(ISERROR('Racial Demographics'!H11),"",'Racial Demographics'!H11)</f>
        <v>0.35053720945194528</v>
      </c>
      <c r="K11" s="32">
        <f>IF(ISERROR('Voting Age'!B11/B11),"",'Voting Age'!B11/B11)</f>
        <v>0.74758968043160579</v>
      </c>
      <c r="L11" s="35">
        <f>IF(ISERROR('Voting Age'!C11/'Voting Age'!B11),"",'Voting Age'!C11/'Voting Age'!B11)</f>
        <v>0.67293459552495694</v>
      </c>
      <c r="M11" s="35">
        <f>IF(ISERROR('Voting Age'!D11/'Voting Age'!B11),"",'Voting Age'!D11/'Voting Age'!B11)</f>
        <v>6.5275387263339077E-2</v>
      </c>
      <c r="N11" s="35">
        <f>IF(ISERROR('Voting Age'!E11/'Voting Age'!B11),"",'Voting Age'!E11/'Voting Age'!B11)</f>
        <v>0.12396115072535038</v>
      </c>
      <c r="O11" s="35">
        <f>IF(ISERROR('Voting Age'!H11/'Voting Age'!B11),"",'Voting Age'!H11/'Voting Age'!B11)</f>
        <v>0.11186378165724122</v>
      </c>
      <c r="P11" s="35">
        <f>IF(ISERROR('Voting Age'!L11/'Voting Age'!B11),"",'Voting Age'!L11/'Voting Age'!B11)</f>
        <v>0.32706540447504301</v>
      </c>
      <c r="Q11" s="42"/>
      <c r="R11" s="42"/>
    </row>
    <row r="12" spans="1:106" ht="14.5" x14ac:dyDescent="0.35">
      <c r="A12" s="3">
        <v>10</v>
      </c>
      <c r="B12" s="7">
        <v>212876</v>
      </c>
      <c r="C12" s="12">
        <v>215784.82500000001</v>
      </c>
      <c r="D12" s="15">
        <f t="shared" si="0"/>
        <v>-1.3480211131621565E-2</v>
      </c>
      <c r="E12" s="17">
        <f t="shared" si="1"/>
        <v>-2908.8250000000116</v>
      </c>
      <c r="F12" s="20">
        <f>IF(ISERROR('Racial Demographics'!C12/'Racial Demographics'!B12),"",'Racial Demographics'!C12/'Racial Demographics'!B12)</f>
        <v>0.4343749412803698</v>
      </c>
      <c r="G12" s="20">
        <f>IF(ISERROR('Racial Demographics'!E12),"",'Racial Demographics'!E12)</f>
        <v>7.9393637610627787E-2</v>
      </c>
      <c r="H12" s="20">
        <f>IF(ISERROR('Racial Demographics'!G12),"",'Racial Demographics'!G12)</f>
        <v>0.14111971288449615</v>
      </c>
      <c r="I12" s="20">
        <f>IF(ISERROR('Racial Demographics'!J12/B12),"",'Racial Demographics'!J12/B12)</f>
        <v>0.30936789492474492</v>
      </c>
      <c r="J12" s="20">
        <f>IF(ISERROR('Racial Demographics'!H12),"",'Racial Demographics'!H12)</f>
        <v>0.5656250587196302</v>
      </c>
      <c r="K12" s="20">
        <f>IF(ISERROR('Voting Age'!B12/B12),"",'Voting Age'!B12/B12)</f>
        <v>0.69333790563520548</v>
      </c>
      <c r="L12" s="20">
        <f>IF(ISERROR('Voting Age'!C12/'Voting Age'!B12),"",'Voting Age'!C12/'Voting Age'!B12)</f>
        <v>0.45416172634574342</v>
      </c>
      <c r="M12" s="20">
        <f>IF(ISERROR('Voting Age'!D12/'Voting Age'!B12),"",'Voting Age'!D12/'Voting Age'!B12)</f>
        <v>8.2225007622209426E-2</v>
      </c>
      <c r="N12" s="20">
        <f>IF(ISERROR('Voting Age'!E12/'Voting Age'!B12),"",'Voting Age'!E12/'Voting Age'!B12)</f>
        <v>0.1357701819167316</v>
      </c>
      <c r="O12" s="20">
        <f>IF(ISERROR('Voting Age'!H12/'Voting Age'!B12),"",'Voting Age'!H12/'Voting Age'!B12)</f>
        <v>0.30562010908228598</v>
      </c>
      <c r="P12" s="20">
        <f>IF(ISERROR('Voting Age'!L12/'Voting Age'!B12),"",'Voting Age'!L12/'Voting Age'!B12)</f>
        <v>0.54583827365425663</v>
      </c>
      <c r="Q12" s="42"/>
      <c r="R12" s="42"/>
    </row>
    <row r="13" spans="1:106" ht="14.5" x14ac:dyDescent="0.35">
      <c r="A13" s="3">
        <v>11</v>
      </c>
      <c r="B13" s="6">
        <v>217357</v>
      </c>
      <c r="C13" s="11">
        <v>215784.82500000001</v>
      </c>
      <c r="D13" s="14">
        <f t="shared" si="0"/>
        <v>7.2858459810600136E-3</v>
      </c>
      <c r="E13" s="16">
        <f t="shared" si="1"/>
        <v>1572.1749999999884</v>
      </c>
      <c r="F13" s="21">
        <f>IF(ISERROR('Racial Demographics'!C13/'Racial Demographics'!B13),"",'Racial Demographics'!C13/'Racial Demographics'!B13)</f>
        <v>0.37874096532432816</v>
      </c>
      <c r="G13" s="21">
        <f>IF(ISERROR('Racial Demographics'!E13),"",'Racial Demographics'!E13)</f>
        <v>0.16139346788923292</v>
      </c>
      <c r="H13" s="21">
        <f>IF(ISERROR('Racial Demographics'!G13),"",'Racial Demographics'!G13)</f>
        <v>0.3568691139461807</v>
      </c>
      <c r="I13" s="21">
        <f>IF(ISERROR('Racial Demographics'!J13/B13),"",'Racial Demographics'!J13/B13)</f>
        <v>9.2792042584319806E-2</v>
      </c>
      <c r="J13" s="21">
        <f>IF(ISERROR('Racial Demographics'!H13),"",'Racial Demographics'!H13)</f>
        <v>0.62125903467567178</v>
      </c>
      <c r="K13" s="32">
        <f>IF(ISERROR('Voting Age'!B13/B13),"",'Voting Age'!B13/B13)</f>
        <v>0.73844412648315905</v>
      </c>
      <c r="L13" s="35">
        <f>IF(ISERROR('Voting Age'!C13/'Voting Age'!B13),"",'Voting Age'!C13/'Voting Age'!B13)</f>
        <v>0.40922457727436978</v>
      </c>
      <c r="M13" s="35">
        <f>IF(ISERROR('Voting Age'!D13/'Voting Age'!B13),"",'Voting Age'!D13/'Voting Age'!B13)</f>
        <v>0.16339576090613436</v>
      </c>
      <c r="N13" s="35">
        <f>IF(ISERROR('Voting Age'!E13/'Voting Age'!B13),"",'Voting Age'!E13/'Voting Age'!B13)</f>
        <v>0.32315925884390617</v>
      </c>
      <c r="O13" s="35">
        <f>IF(ISERROR('Voting Age'!H13/'Voting Age'!B13),"",'Voting Age'!H13/'Voting Age'!B13)</f>
        <v>9.6656822797901637E-2</v>
      </c>
      <c r="P13" s="35">
        <f>IF(ISERROR('Voting Age'!L13/'Voting Age'!B13),"",'Voting Age'!L13/'Voting Age'!B13)</f>
        <v>0.59077542272563022</v>
      </c>
      <c r="Q13" s="42"/>
      <c r="R13" s="42"/>
    </row>
    <row r="14" spans="1:106" ht="14.5" x14ac:dyDescent="0.35">
      <c r="A14" s="3">
        <v>12</v>
      </c>
      <c r="B14" s="7">
        <v>218137</v>
      </c>
      <c r="C14" s="12">
        <v>215784.82500000001</v>
      </c>
      <c r="D14" s="15">
        <f t="shared" si="0"/>
        <v>1.090055799799633E-2</v>
      </c>
      <c r="E14" s="17">
        <f t="shared" si="1"/>
        <v>2352.1749999999884</v>
      </c>
      <c r="F14" s="20">
        <f>IF(ISERROR('Racial Demographics'!C14/'Racial Demographics'!B14),"",'Racial Demographics'!C14/'Racial Demographics'!B14)</f>
        <v>0.37089993902914226</v>
      </c>
      <c r="G14" s="20">
        <f>IF(ISERROR('Racial Demographics'!E14),"",'Racial Demographics'!E14)</f>
        <v>0.27363079165845317</v>
      </c>
      <c r="H14" s="20">
        <f>IF(ISERROR('Racial Demographics'!G14),"",'Racial Demographics'!G14)</f>
        <v>0.23934499878516713</v>
      </c>
      <c r="I14" s="20">
        <f>IF(ISERROR('Racial Demographics'!J14/B14),"",'Racial Demographics'!J14/B14)</f>
        <v>8.6473179698996497E-2</v>
      </c>
      <c r="J14" s="20">
        <f>IF(ISERROR('Racial Demographics'!H14),"",'Racial Demographics'!H14)</f>
        <v>0.6291000609708578</v>
      </c>
      <c r="K14" s="20">
        <f>IF(ISERROR('Voting Age'!B14/B14),"",'Voting Age'!B14/B14)</f>
        <v>0.73042629173409368</v>
      </c>
      <c r="L14" s="20">
        <f>IF(ISERROR('Voting Age'!C14/'Voting Age'!B14),"",'Voting Age'!C14/'Voting Age'!B14)</f>
        <v>0.39502174690742031</v>
      </c>
      <c r="M14" s="20">
        <f>IF(ISERROR('Voting Age'!D14/'Voting Age'!B14),"",'Voting Age'!D14/'Voting Age'!B14)</f>
        <v>0.27571187387421314</v>
      </c>
      <c r="N14" s="20">
        <f>IF(ISERROR('Voting Age'!E14/'Voting Age'!B14),"",'Voting Age'!E14/'Voting Age'!B14)</f>
        <v>0.21832890863788418</v>
      </c>
      <c r="O14" s="20">
        <f>IF(ISERROR('Voting Age'!H14/'Voting Age'!B14),"",'Voting Age'!H14/'Voting Age'!B14)</f>
        <v>8.9949978974851408E-2</v>
      </c>
      <c r="P14" s="20">
        <f>IF(ISERROR('Voting Age'!L14/'Voting Age'!B14),"",'Voting Age'!L14/'Voting Age'!B14)</f>
        <v>0.60497825309257969</v>
      </c>
      <c r="Q14" s="42"/>
      <c r="R14" s="42"/>
    </row>
    <row r="15" spans="1:106" ht="14.5" x14ac:dyDescent="0.35">
      <c r="A15" s="3">
        <v>13</v>
      </c>
      <c r="B15" s="6">
        <v>217165</v>
      </c>
      <c r="C15" s="11">
        <v>215784.82500000001</v>
      </c>
      <c r="D15" s="14">
        <f t="shared" si="0"/>
        <v>6.3960707153526124E-3</v>
      </c>
      <c r="E15" s="16">
        <f t="shared" si="1"/>
        <v>1380.1749999999884</v>
      </c>
      <c r="F15" s="21">
        <f>IF(ISERROR('Racial Demographics'!C15/'Racial Demographics'!B15),"",'Racial Demographics'!C15/'Racial Demographics'!B15)</f>
        <v>0.59029769990560177</v>
      </c>
      <c r="G15" s="21">
        <f>IF(ISERROR('Racial Demographics'!E15),"",'Racial Demographics'!E15)</f>
        <v>0.19026546635047084</v>
      </c>
      <c r="H15" s="21">
        <f>IF(ISERROR('Racial Demographics'!G15),"",'Racial Demographics'!G15)</f>
        <v>0.13932263486289226</v>
      </c>
      <c r="I15" s="21">
        <f>IF(ISERROR('Racial Demographics'!J15/B15),"",'Racial Demographics'!J15/B15)</f>
        <v>3.8776966822462185E-2</v>
      </c>
      <c r="J15" s="21">
        <f>IF(ISERROR('Racial Demographics'!H15),"",'Racial Demographics'!H15)</f>
        <v>0.40970230009439829</v>
      </c>
      <c r="K15" s="32">
        <f>IF(ISERROR('Voting Age'!B15/B15),"",'Voting Age'!B15/B15)</f>
        <v>0.74721985586996065</v>
      </c>
      <c r="L15" s="35">
        <f>IF(ISERROR('Voting Age'!C15/'Voting Age'!B15),"",'Voting Age'!C15/'Voting Age'!B15)</f>
        <v>0.62392309114438893</v>
      </c>
      <c r="M15" s="35">
        <f>IF(ISERROR('Voting Age'!D15/'Voting Age'!B15),"",'Voting Age'!D15/'Voting Age'!B15)</f>
        <v>0.18683675355888335</v>
      </c>
      <c r="N15" s="35">
        <f>IF(ISERROR('Voting Age'!E15/'Voting Age'!B15),"",'Voting Age'!E15/'Voting Age'!B15)</f>
        <v>0.11870955814383435</v>
      </c>
      <c r="O15" s="35">
        <f>IF(ISERROR('Voting Age'!H15/'Voting Age'!B15),"",'Voting Age'!H15/'Voting Age'!B15)</f>
        <v>3.8349664140013555E-2</v>
      </c>
      <c r="P15" s="35">
        <f>IF(ISERROR('Voting Age'!L15/'Voting Age'!B15),"",'Voting Age'!L15/'Voting Age'!B15)</f>
        <v>0.37607690885561101</v>
      </c>
      <c r="Q15" s="42"/>
      <c r="R15" s="42"/>
    </row>
    <row r="16" spans="1:106" ht="14.5" x14ac:dyDescent="0.35">
      <c r="A16" s="3">
        <v>14</v>
      </c>
      <c r="B16" s="7">
        <v>213235</v>
      </c>
      <c r="C16" s="12">
        <v>215784.82500000001</v>
      </c>
      <c r="D16" s="15">
        <f t="shared" si="0"/>
        <v>-1.1816516754595748E-2</v>
      </c>
      <c r="E16" s="17">
        <f t="shared" si="1"/>
        <v>-2549.8250000000116</v>
      </c>
      <c r="F16" s="20">
        <f>IF(ISERROR('Racial Demographics'!C16/'Racial Demographics'!B16),"",'Racial Demographics'!C16/'Racial Demographics'!B16)</f>
        <v>0.78093652542969028</v>
      </c>
      <c r="G16" s="20">
        <f>IF(ISERROR('Racial Demographics'!E16),"",'Racial Demographics'!E16)</f>
        <v>7.6277346589443573E-2</v>
      </c>
      <c r="H16" s="20">
        <f>IF(ISERROR('Racial Demographics'!G16),"",'Racial Demographics'!G16)</f>
        <v>9.4360681876802591E-2</v>
      </c>
      <c r="I16" s="20">
        <f>IF(ISERROR('Racial Demographics'!J16/B16),"",'Racial Demographics'!J16/B16)</f>
        <v>1.4753675522311065E-2</v>
      </c>
      <c r="J16" s="20">
        <f>IF(ISERROR('Racial Demographics'!H16),"",'Racial Demographics'!H16)</f>
        <v>0.21906347457030975</v>
      </c>
      <c r="K16" s="20">
        <f>IF(ISERROR('Voting Age'!B16/B16),"",'Voting Age'!B16/B16)</f>
        <v>0.77431472319272165</v>
      </c>
      <c r="L16" s="20">
        <f>IF(ISERROR('Voting Age'!C16/'Voting Age'!B16),"",'Voting Age'!C16/'Voting Age'!B16)</f>
        <v>0.80336258638128288</v>
      </c>
      <c r="M16" s="20">
        <f>IF(ISERROR('Voting Age'!D16/'Voting Age'!B16),"",'Voting Age'!D16/'Voting Age'!B16)</f>
        <v>7.8201936878826969E-2</v>
      </c>
      <c r="N16" s="20">
        <f>IF(ISERROR('Voting Age'!E16/'Voting Age'!B16),"",'Voting Age'!E16/'Voting Age'!B16)</f>
        <v>7.7008800140511535E-2</v>
      </c>
      <c r="O16" s="20">
        <f>IF(ISERROR('Voting Age'!H16/'Voting Age'!B16),"",'Voting Age'!H16/'Voting Age'!B16)</f>
        <v>1.5589512509766158E-2</v>
      </c>
      <c r="P16" s="20">
        <f>IF(ISERROR('Voting Age'!L16/'Voting Age'!B16),"",'Voting Age'!L16/'Voting Age'!B16)</f>
        <v>0.19663741361871712</v>
      </c>
      <c r="Q16" s="42"/>
      <c r="R16" s="42"/>
    </row>
    <row r="17" spans="1:18" ht="14.5" x14ac:dyDescent="0.35">
      <c r="A17" s="3">
        <v>15</v>
      </c>
      <c r="B17" s="6">
        <v>216173</v>
      </c>
      <c r="C17" s="11">
        <v>215784.82500000001</v>
      </c>
      <c r="D17" s="14">
        <f t="shared" si="0"/>
        <v>1.798898509197708E-3</v>
      </c>
      <c r="E17" s="16">
        <f t="shared" si="1"/>
        <v>388.17499999998836</v>
      </c>
      <c r="F17" s="21">
        <f>IF(ISERROR('Racial Demographics'!C17/'Racial Demographics'!B17),"",'Racial Demographics'!C17/'Racial Demographics'!B17)</f>
        <v>0.27753697270241889</v>
      </c>
      <c r="G17" s="21">
        <f>IF(ISERROR('Racial Demographics'!E17),"",'Racial Demographics'!E17)</f>
        <v>0.49669477686852659</v>
      </c>
      <c r="H17" s="21">
        <f>IF(ISERROR('Racial Demographics'!G17),"",'Racial Demographics'!G17)</f>
        <v>0.17704338654688606</v>
      </c>
      <c r="I17" s="21">
        <f>IF(ISERROR('Racial Demographics'!J17/B17),"",'Racial Demographics'!J17/B17)</f>
        <v>2.0377197892428749E-2</v>
      </c>
      <c r="J17" s="21">
        <f>IF(ISERROR('Racial Demographics'!H17),"",'Racial Demographics'!H17)</f>
        <v>0.72246302729758105</v>
      </c>
      <c r="K17" s="32">
        <f>IF(ISERROR('Voting Age'!B17/B17),"",'Voting Age'!B17/B17)</f>
        <v>0.77046162101650062</v>
      </c>
      <c r="L17" s="35">
        <f>IF(ISERROR('Voting Age'!C17/'Voting Age'!B17),"",'Voting Age'!C17/'Voting Age'!B17)</f>
        <v>0.30905477535679332</v>
      </c>
      <c r="M17" s="35">
        <f>IF(ISERROR('Voting Age'!D17/'Voting Age'!B17),"",'Voting Age'!D17/'Voting Age'!B17)</f>
        <v>0.49731316758028976</v>
      </c>
      <c r="N17" s="35">
        <f>IF(ISERROR('Voting Age'!E17/'Voting Age'!B17),"",'Voting Age'!E17/'Voting Age'!B17)</f>
        <v>0.15275617971456534</v>
      </c>
      <c r="O17" s="35">
        <f>IF(ISERROR('Voting Age'!H17/'Voting Age'!B17),"",'Voting Age'!H17/'Voting Age'!B17)</f>
        <v>2.2641441463077817E-2</v>
      </c>
      <c r="P17" s="35">
        <f>IF(ISERROR('Voting Age'!L17/'Voting Age'!B17),"",'Voting Age'!L17/'Voting Age'!B17)</f>
        <v>0.69094522464320662</v>
      </c>
      <c r="Q17" s="42"/>
      <c r="R17" s="42"/>
    </row>
    <row r="18" spans="1:18" ht="14.5" x14ac:dyDescent="0.35">
      <c r="A18" s="3">
        <v>16</v>
      </c>
      <c r="B18" s="7">
        <v>213251</v>
      </c>
      <c r="C18" s="12">
        <v>215784.82500000001</v>
      </c>
      <c r="D18" s="15">
        <f t="shared" si="0"/>
        <v>-1.1742368815786799E-2</v>
      </c>
      <c r="E18" s="17">
        <f t="shared" si="1"/>
        <v>-2533.8250000000116</v>
      </c>
      <c r="F18" s="20">
        <f>IF(ISERROR('Racial Demographics'!C18/'Racial Demographics'!B18),"",'Racial Demographics'!C18/'Racial Demographics'!B18)</f>
        <v>0.35819761689276958</v>
      </c>
      <c r="G18" s="20">
        <f>IF(ISERROR('Racial Demographics'!E18),"",'Racial Demographics'!E18)</f>
        <v>0.52110423866711064</v>
      </c>
      <c r="H18" s="20">
        <f>IF(ISERROR('Racial Demographics'!G18),"",'Racial Demographics'!G18)</f>
        <v>4.7746552184983894E-2</v>
      </c>
      <c r="I18" s="20">
        <f>IF(ISERROR('Racial Demographics'!J18/B18),"",'Racial Demographics'!J18/B18)</f>
        <v>2.7226132585544734E-2</v>
      </c>
      <c r="J18" s="20">
        <f>IF(ISERROR('Racial Demographics'!H18),"",'Racial Demographics'!H18)</f>
        <v>0.64180238310723048</v>
      </c>
      <c r="K18" s="20">
        <f>IF(ISERROR('Voting Age'!B18/B18),"",'Voting Age'!B18/B18)</f>
        <v>0.79878640662880829</v>
      </c>
      <c r="L18" s="20">
        <f>IF(ISERROR('Voting Age'!C18/'Voting Age'!B18),"",'Voting Age'!C18/'Voting Age'!B18)</f>
        <v>0.39282737081870589</v>
      </c>
      <c r="M18" s="20">
        <f>IF(ISERROR('Voting Age'!D18/'Voting Age'!B18),"",'Voting Age'!D18/'Voting Age'!B18)</f>
        <v>0.50283547216775659</v>
      </c>
      <c r="N18" s="20">
        <f>IF(ISERROR('Voting Age'!E18/'Voting Age'!B18),"",'Voting Age'!E18/'Voting Age'!B18)</f>
        <v>4.2355966232637869E-2</v>
      </c>
      <c r="O18" s="20">
        <f>IF(ISERROR('Voting Age'!H18/'Voting Age'!B18),"",'Voting Age'!H18/'Voting Age'!B18)</f>
        <v>2.8959387584976105E-2</v>
      </c>
      <c r="P18" s="20">
        <f>IF(ISERROR('Voting Age'!L18/'Voting Age'!B18),"",'Voting Age'!L18/'Voting Age'!B18)</f>
        <v>0.60717262918129411</v>
      </c>
      <c r="Q18" s="42"/>
      <c r="R18" s="42"/>
    </row>
    <row r="19" spans="1:18" ht="14.5" x14ac:dyDescent="0.35">
      <c r="A19" s="3">
        <v>17</v>
      </c>
      <c r="B19" s="6">
        <v>214793</v>
      </c>
      <c r="C19" s="11">
        <v>215784.82500000001</v>
      </c>
      <c r="D19" s="14">
        <f t="shared" si="0"/>
        <v>-4.5963612130742355E-3</v>
      </c>
      <c r="E19" s="16">
        <f t="shared" si="1"/>
        <v>-991.82500000001164</v>
      </c>
      <c r="F19" s="21">
        <f>IF(ISERROR('Racial Demographics'!C19/'Racial Demographics'!B19),"",'Racial Demographics'!C19/'Racial Demographics'!B19)</f>
        <v>0.61526679174833443</v>
      </c>
      <c r="G19" s="21">
        <f>IF(ISERROR('Racial Demographics'!E19),"",'Racial Demographics'!E19)</f>
        <v>0.23330369239221019</v>
      </c>
      <c r="H19" s="21">
        <f>IF(ISERROR('Racial Demographics'!G19),"",'Racial Demographics'!G19)</f>
        <v>8.3666599935752095E-2</v>
      </c>
      <c r="I19" s="21">
        <f>IF(ISERROR('Racial Demographics'!J19/B19),"",'Racial Demographics'!J19/B19)</f>
        <v>2.9554035746043865E-2</v>
      </c>
      <c r="J19" s="21">
        <f>IF(ISERROR('Racial Demographics'!H19),"",'Racial Demographics'!H19)</f>
        <v>0.38473320825166557</v>
      </c>
      <c r="K19" s="32">
        <f>IF(ISERROR('Voting Age'!B19/B19),"",'Voting Age'!B19/B19)</f>
        <v>0.76967126489224513</v>
      </c>
      <c r="L19" s="35">
        <f>IF(ISERROR('Voting Age'!C19/'Voting Age'!B19),"",'Voting Age'!C19/'Voting Age'!B19)</f>
        <v>0.64047907089281397</v>
      </c>
      <c r="M19" s="35">
        <f>IF(ISERROR('Voting Age'!D19/'Voting Age'!B19),"",'Voting Age'!D19/'Voting Age'!B19)</f>
        <v>0.23030486329542704</v>
      </c>
      <c r="N19" s="35">
        <f>IF(ISERROR('Voting Age'!E19/'Voting Age'!B19),"",'Voting Age'!E19/'Voting Age'!B19)</f>
        <v>6.93201064601984E-2</v>
      </c>
      <c r="O19" s="35">
        <f>IF(ISERROR('Voting Age'!H19/'Voting Age'!B19),"",'Voting Age'!H19/'Voting Age'!B19)</f>
        <v>3.0704089039438665E-2</v>
      </c>
      <c r="P19" s="35">
        <f>IF(ISERROR('Voting Age'!L19/'Voting Age'!B19),"",'Voting Age'!L19/'Voting Age'!B19)</f>
        <v>0.35952092910718608</v>
      </c>
      <c r="Q19" s="42"/>
      <c r="R19" s="42"/>
    </row>
    <row r="20" spans="1:18" ht="14.5" x14ac:dyDescent="0.35">
      <c r="A20" s="3">
        <v>18</v>
      </c>
      <c r="B20" s="7">
        <v>217245</v>
      </c>
      <c r="C20" s="12">
        <v>215784.82500000001</v>
      </c>
      <c r="D20" s="15">
        <f t="shared" si="0"/>
        <v>6.7668104093973631E-3</v>
      </c>
      <c r="E20" s="17">
        <f t="shared" si="1"/>
        <v>1460.1749999999884</v>
      </c>
      <c r="F20" s="20">
        <f>IF(ISERROR('Racial Demographics'!C20/'Racial Demographics'!B20),"",'Racial Demographics'!C20/'Racial Demographics'!B20)</f>
        <v>0.40808303988584316</v>
      </c>
      <c r="G20" s="20">
        <f>IF(ISERROR('Racial Demographics'!E20),"",'Racial Demographics'!E20)</f>
        <v>0.47933899514373174</v>
      </c>
      <c r="H20" s="20">
        <f>IF(ISERROR('Racial Demographics'!G20),"",'Racial Demographics'!G20)</f>
        <v>4.7803171534442683E-2</v>
      </c>
      <c r="I20" s="20">
        <f>IF(ISERROR('Racial Demographics'!J20/B20),"",'Racial Demographics'!J20/B20)</f>
        <v>1.9843954981702685E-2</v>
      </c>
      <c r="J20" s="20">
        <f>IF(ISERROR('Racial Demographics'!H20),"",'Racial Demographics'!H20)</f>
        <v>0.59191696011415684</v>
      </c>
      <c r="K20" s="20">
        <f>IF(ISERROR('Voting Age'!B20/B20),"",'Voting Age'!B20/B20)</f>
        <v>0.76308315496329027</v>
      </c>
      <c r="L20" s="20">
        <f>IF(ISERROR('Voting Age'!C20/'Voting Age'!B20),"",'Voting Age'!C20/'Voting Age'!B20)</f>
        <v>0.43476136473313387</v>
      </c>
      <c r="M20" s="20">
        <f>IF(ISERROR('Voting Age'!D20/'Voting Age'!B20),"",'Voting Age'!D20/'Voting Age'!B20)</f>
        <v>0.46994739889972009</v>
      </c>
      <c r="N20" s="20">
        <f>IF(ISERROR('Voting Age'!E20/'Voting Age'!B20),"",'Voting Age'!E20/'Voting Age'!B20)</f>
        <v>4.0572821156259049E-2</v>
      </c>
      <c r="O20" s="20">
        <f>IF(ISERROR('Voting Age'!H20/'Voting Age'!B20),"",'Voting Age'!H20/'Voting Age'!B20)</f>
        <v>2.1010278930605152E-2</v>
      </c>
      <c r="P20" s="20">
        <f>IF(ISERROR('Voting Age'!L20/'Voting Age'!B20),"",'Voting Age'!L20/'Voting Age'!B20)</f>
        <v>0.56523863526686613</v>
      </c>
      <c r="Q20" s="42"/>
      <c r="R20" s="42"/>
    </row>
    <row r="21" spans="1:18" ht="14.5" x14ac:dyDescent="0.35">
      <c r="A21" s="3">
        <v>19</v>
      </c>
      <c r="B21" s="6">
        <v>212691</v>
      </c>
      <c r="C21" s="11">
        <v>215784.82500000001</v>
      </c>
      <c r="D21" s="14">
        <f t="shared" si="0"/>
        <v>-1.4337546674100051E-2</v>
      </c>
      <c r="E21" s="16">
        <f t="shared" si="1"/>
        <v>-3093.8250000000116</v>
      </c>
      <c r="F21" s="21">
        <f>IF(ISERROR('Racial Demographics'!C21/'Racial Demographics'!B21),"",'Racial Demographics'!C21/'Racial Demographics'!B21)</f>
        <v>0.56506387200210639</v>
      </c>
      <c r="G21" s="21">
        <f>IF(ISERROR('Racial Demographics'!E21),"",'Racial Demographics'!E21)</f>
        <v>0.29105603904255467</v>
      </c>
      <c r="H21" s="21">
        <f>IF(ISERROR('Racial Demographics'!G21),"",'Racial Demographics'!G21)</f>
        <v>7.8456540239126238E-2</v>
      </c>
      <c r="I21" s="21">
        <f>IF(ISERROR('Racial Demographics'!J21/B21),"",'Racial Demographics'!J21/B21)</f>
        <v>2.6249347645175395E-2</v>
      </c>
      <c r="J21" s="21">
        <f>IF(ISERROR('Racial Demographics'!H21),"",'Racial Demographics'!H21)</f>
        <v>0.43493612799789366</v>
      </c>
      <c r="K21" s="32">
        <f>IF(ISERROR('Voting Age'!B21/B21),"",'Voting Age'!B21/B21)</f>
        <v>0.79514412927674416</v>
      </c>
      <c r="L21" s="35">
        <f>IF(ISERROR('Voting Age'!C21/'Voting Age'!B21),"",'Voting Age'!C21/'Voting Age'!B21)</f>
        <v>0.58936849574266792</v>
      </c>
      <c r="M21" s="35">
        <f>IF(ISERROR('Voting Age'!D21/'Voting Age'!B21),"",'Voting Age'!D21/'Voting Age'!B21)</f>
        <v>0.28800260170293285</v>
      </c>
      <c r="N21" s="35">
        <f>IF(ISERROR('Voting Age'!E21/'Voting Age'!B21),"",'Voting Age'!E21/'Voting Age'!B21)</f>
        <v>6.6467596972563867E-2</v>
      </c>
      <c r="O21" s="35">
        <f>IF(ISERROR('Voting Age'!H21/'Voting Age'!B21),"",'Voting Age'!H21/'Voting Age'!B21)</f>
        <v>2.7903263954588458E-2</v>
      </c>
      <c r="P21" s="35">
        <f>IF(ISERROR('Voting Age'!L21/'Voting Age'!B21),"",'Voting Age'!L21/'Voting Age'!B21)</f>
        <v>0.41063150425733208</v>
      </c>
      <c r="Q21" s="42"/>
      <c r="R21" s="42"/>
    </row>
    <row r="22" spans="1:18" ht="14.5" x14ac:dyDescent="0.35">
      <c r="A22" s="3">
        <v>20</v>
      </c>
      <c r="B22" s="7">
        <v>212098</v>
      </c>
      <c r="C22" s="12">
        <v>215784.82500000001</v>
      </c>
      <c r="D22" s="15">
        <f t="shared" si="0"/>
        <v>-1.7085654656206761E-2</v>
      </c>
      <c r="E22" s="17">
        <f t="shared" si="1"/>
        <v>-3686.8250000000116</v>
      </c>
      <c r="F22" s="20">
        <f>IF(ISERROR('Racial Demographics'!C22/'Racial Demographics'!B22),"",'Racial Demographics'!C22/'Racial Demographics'!B22)</f>
        <v>0.33813614461239616</v>
      </c>
      <c r="G22" s="20">
        <f>IF(ISERROR('Racial Demographics'!E22),"",'Racial Demographics'!E22)</f>
        <v>0.50756725664551294</v>
      </c>
      <c r="H22" s="20">
        <f>IF(ISERROR('Racial Demographics'!G22),"",'Racial Demographics'!G22)</f>
        <v>7.7195447387528413E-2</v>
      </c>
      <c r="I22" s="20">
        <f>IF(ISERROR('Racial Demographics'!J22/B22),"",'Racial Demographics'!J22/B22)</f>
        <v>2.7991777385925374E-2</v>
      </c>
      <c r="J22" s="20">
        <f>IF(ISERROR('Racial Demographics'!H22),"",'Racial Demographics'!H22)</f>
        <v>0.66186385538760384</v>
      </c>
      <c r="K22" s="20">
        <f>IF(ISERROR('Voting Age'!B22/B22),"",'Voting Age'!B22/B22)</f>
        <v>0.78153495082461877</v>
      </c>
      <c r="L22" s="20">
        <f>IF(ISERROR('Voting Age'!C22/'Voting Age'!B22),"",'Voting Age'!C22/'Voting Age'!B22)</f>
        <v>0.36932469444142807</v>
      </c>
      <c r="M22" s="20">
        <f>IF(ISERROR('Voting Age'!D22/'Voting Age'!B22),"",'Voting Age'!D22/'Voting Age'!B22)</f>
        <v>0.4986185012246474</v>
      </c>
      <c r="N22" s="20">
        <f>IF(ISERROR('Voting Age'!E22/'Voting Age'!B22),"",'Voting Age'!E22/'Voting Age'!B22)</f>
        <v>6.6897117554083563E-2</v>
      </c>
      <c r="O22" s="20">
        <f>IF(ISERROR('Voting Age'!H22/'Voting Age'!B22),"",'Voting Age'!H22/'Voting Age'!B22)</f>
        <v>2.992845163547737E-2</v>
      </c>
      <c r="P22" s="20">
        <f>IF(ISERROR('Voting Age'!L22/'Voting Age'!B22),"",'Voting Age'!L22/'Voting Age'!B22)</f>
        <v>0.63067530555857187</v>
      </c>
      <c r="Q22" s="42"/>
      <c r="R22" s="42"/>
    </row>
    <row r="23" spans="1:18" ht="14.5" x14ac:dyDescent="0.35">
      <c r="A23" s="3">
        <v>21</v>
      </c>
      <c r="B23" s="6">
        <v>216663</v>
      </c>
      <c r="C23" s="11">
        <v>215784.82500000001</v>
      </c>
      <c r="D23" s="14">
        <f t="shared" si="0"/>
        <v>4.0696791352218039E-3</v>
      </c>
      <c r="E23" s="16">
        <f t="shared" si="1"/>
        <v>878.17499999998836</v>
      </c>
      <c r="F23" s="21">
        <f>IF(ISERROR('Racial Demographics'!C23/'Racial Demographics'!B23),"",'Racial Demographics'!C23/'Racial Demographics'!B23)</f>
        <v>0.62086743006420109</v>
      </c>
      <c r="G23" s="21">
        <f>IF(ISERROR('Racial Demographics'!E23),"",'Racial Demographics'!E23)</f>
        <v>0.31290067985765913</v>
      </c>
      <c r="H23" s="21">
        <f>IF(ISERROR('Racial Demographics'!G23),"",'Racial Demographics'!G23)</f>
        <v>4.6233090098447817E-2</v>
      </c>
      <c r="I23" s="21">
        <f>IF(ISERROR('Racial Demographics'!J23/B23),"",'Racial Demographics'!J23/B23)</f>
        <v>1.6477201921878678E-2</v>
      </c>
      <c r="J23" s="21">
        <f>IF(ISERROR('Racial Demographics'!H23),"",'Racial Demographics'!H23)</f>
        <v>0.37913256993579891</v>
      </c>
      <c r="K23" s="32">
        <f>IF(ISERROR('Voting Age'!B23/B23),"",'Voting Age'!B23/B23)</f>
        <v>0.80718442927495693</v>
      </c>
      <c r="L23" s="35">
        <f>IF(ISERROR('Voting Age'!C23/'Voting Age'!B23),"",'Voting Age'!C23/'Voting Age'!B23)</f>
        <v>0.61066288517728595</v>
      </c>
      <c r="M23" s="35">
        <f>IF(ISERROR('Voting Age'!D23/'Voting Age'!B23),"",'Voting Age'!D23/'Voting Age'!B23)</f>
        <v>0.31206436155917822</v>
      </c>
      <c r="N23" s="35">
        <f>IF(ISERROR('Voting Age'!E23/'Voting Age'!B23),"",'Voting Age'!E23/'Voting Age'!B23)</f>
        <v>3.522274382887236E-2</v>
      </c>
      <c r="O23" s="35">
        <f>IF(ISERROR('Voting Age'!H23/'Voting Age'!B23),"",'Voting Age'!H23/'Voting Age'!B23)</f>
        <v>1.567297740826934E-2</v>
      </c>
      <c r="P23" s="35">
        <f>IF(ISERROR('Voting Age'!L23/'Voting Age'!B23),"",'Voting Age'!L23/'Voting Age'!B23)</f>
        <v>0.3893371148227141</v>
      </c>
      <c r="Q23" s="42"/>
      <c r="R23" s="42"/>
    </row>
    <row r="24" spans="1:18" ht="14.5" x14ac:dyDescent="0.35">
      <c r="A24" s="3">
        <v>22</v>
      </c>
      <c r="B24" s="7">
        <v>215249</v>
      </c>
      <c r="C24" s="12">
        <v>215784.82500000001</v>
      </c>
      <c r="D24" s="15">
        <f t="shared" si="0"/>
        <v>-2.4831449570191584E-3</v>
      </c>
      <c r="E24" s="17">
        <f t="shared" si="1"/>
        <v>-535.82500000001164</v>
      </c>
      <c r="F24" s="20">
        <f>IF(ISERROR('Racial Demographics'!C24/'Racial Demographics'!B24),"",'Racial Demographics'!C24/'Racial Demographics'!B24)</f>
        <v>0.32678432884705622</v>
      </c>
      <c r="G24" s="20">
        <f>IF(ISERROR('Racial Demographics'!E24),"",'Racial Demographics'!E24)</f>
        <v>0.51263420503695722</v>
      </c>
      <c r="H24" s="20">
        <f>IF(ISERROR('Racial Demographics'!G24),"",'Racial Demographics'!G24)</f>
        <v>8.2755320582209441E-2</v>
      </c>
      <c r="I24" s="20">
        <f>IF(ISERROR('Racial Demographics'!J24/B24),"",'Racial Demographics'!J24/B24)</f>
        <v>3.3068678600132871E-2</v>
      </c>
      <c r="J24" s="20">
        <f>IF(ISERROR('Racial Demographics'!H24),"",'Racial Demographics'!H24)</f>
        <v>0.67321567115294378</v>
      </c>
      <c r="K24" s="20">
        <f>IF(ISERROR('Voting Age'!B24/B24),"",'Voting Age'!B24/B24)</f>
        <v>0.77186885885648715</v>
      </c>
      <c r="L24" s="20">
        <f>IF(ISERROR('Voting Age'!C24/'Voting Age'!B24),"",'Voting Age'!C24/'Voting Age'!B24)</f>
        <v>0.36060886941448383</v>
      </c>
      <c r="M24" s="20">
        <f>IF(ISERROR('Voting Age'!D24/'Voting Age'!B24),"",'Voting Age'!D24/'Voting Age'!B24)</f>
        <v>0.50086671802773497</v>
      </c>
      <c r="N24" s="20">
        <f>IF(ISERROR('Voting Age'!E24/'Voting Age'!B24),"",'Voting Age'!E24/'Voting Age'!B24)</f>
        <v>7.3195541217257312E-2</v>
      </c>
      <c r="O24" s="20">
        <f>IF(ISERROR('Voting Age'!H24/'Voting Age'!B24),"",'Voting Age'!H24/'Voting Age'!B24)</f>
        <v>3.6697082049306627E-2</v>
      </c>
      <c r="P24" s="20">
        <f>IF(ISERROR('Voting Age'!L24/'Voting Age'!B24),"",'Voting Age'!L24/'Voting Age'!B24)</f>
        <v>0.63939113058551622</v>
      </c>
      <c r="Q24" s="42"/>
      <c r="R24" s="42"/>
    </row>
    <row r="25" spans="1:18" ht="14.5" x14ac:dyDescent="0.35">
      <c r="A25" s="3">
        <v>23</v>
      </c>
      <c r="B25" s="6">
        <v>214671</v>
      </c>
      <c r="C25" s="11">
        <v>215784.82500000001</v>
      </c>
      <c r="D25" s="14">
        <f t="shared" si="0"/>
        <v>-5.1617392464924795E-3</v>
      </c>
      <c r="E25" s="16">
        <f t="shared" si="1"/>
        <v>-1113.8250000000116</v>
      </c>
      <c r="F25" s="21">
        <f>IF(ISERROR('Racial Demographics'!C25/'Racial Demographics'!B25),"",'Racial Demographics'!C25/'Racial Demographics'!B25)</f>
        <v>0.59355013019923508</v>
      </c>
      <c r="G25" s="21">
        <f>IF(ISERROR('Racial Demographics'!E25),"",'Racial Demographics'!E25)</f>
        <v>0.2207191469737412</v>
      </c>
      <c r="H25" s="21">
        <f>IF(ISERROR('Racial Demographics'!G25),"",'Racial Demographics'!G25)</f>
        <v>0.11028504082992113</v>
      </c>
      <c r="I25" s="21">
        <f>IF(ISERROR('Racial Demographics'!J25/B25),"",'Racial Demographics'!J25/B25)</f>
        <v>4.0317509118604745E-2</v>
      </c>
      <c r="J25" s="21">
        <f>IF(ISERROR('Racial Demographics'!H25),"",'Racial Demographics'!H25)</f>
        <v>0.40644986980076492</v>
      </c>
      <c r="K25" s="32">
        <f>IF(ISERROR('Voting Age'!B25/B25),"",'Voting Age'!B25/B25)</f>
        <v>0.80710482552370832</v>
      </c>
      <c r="L25" s="35">
        <f>IF(ISERROR('Voting Age'!C25/'Voting Age'!B25),"",'Voting Age'!C25/'Voting Age'!B25)</f>
        <v>0.621261442208909</v>
      </c>
      <c r="M25" s="35">
        <f>IF(ISERROR('Voting Age'!D25/'Voting Age'!B25),"",'Voting Age'!D25/'Voting Age'!B25)</f>
        <v>0.21737022543893064</v>
      </c>
      <c r="N25" s="35">
        <f>IF(ISERROR('Voting Age'!E25/'Voting Age'!B25),"",'Voting Age'!E25/'Voting Age'!B25)</f>
        <v>9.6512795650517708E-2</v>
      </c>
      <c r="O25" s="35">
        <f>IF(ISERROR('Voting Age'!H25/'Voting Age'!B25),"",'Voting Age'!H25/'Voting Age'!B25)</f>
        <v>4.2502106636192589E-2</v>
      </c>
      <c r="P25" s="35">
        <f>IF(ISERROR('Voting Age'!L25/'Voting Age'!B25),"",'Voting Age'!L25/'Voting Age'!B25)</f>
        <v>0.37873855779109095</v>
      </c>
      <c r="Q25" s="42"/>
      <c r="R25" s="42"/>
    </row>
    <row r="26" spans="1:18" ht="14.5" x14ac:dyDescent="0.35">
      <c r="A26" s="3">
        <v>24</v>
      </c>
      <c r="B26" s="7">
        <v>214795</v>
      </c>
      <c r="C26" s="12">
        <v>215784.82500000001</v>
      </c>
      <c r="D26" s="15">
        <f t="shared" si="0"/>
        <v>-4.5870927207231167E-3</v>
      </c>
      <c r="E26" s="17">
        <f t="shared" si="1"/>
        <v>-989.82500000001164</v>
      </c>
      <c r="F26" s="20">
        <f>IF(ISERROR('Racial Demographics'!C26/'Racial Demographics'!B26),"",'Racial Demographics'!C26/'Racial Demographics'!B26)</f>
        <v>0.66640750483018696</v>
      </c>
      <c r="G26" s="20">
        <f>IF(ISERROR('Racial Demographics'!E26),"",'Racial Demographics'!E26)</f>
        <v>0.15030610582183013</v>
      </c>
      <c r="H26" s="20">
        <f>IF(ISERROR('Racial Demographics'!G26),"",'Racial Demographics'!G26)</f>
        <v>8.800949742777997E-2</v>
      </c>
      <c r="I26" s="20">
        <f>IF(ISERROR('Racial Demographics'!J26/B26),"",'Racial Demographics'!J26/B26)</f>
        <v>4.729160362205824E-2</v>
      </c>
      <c r="J26" s="20">
        <f>IF(ISERROR('Racial Demographics'!H26),"",'Racial Demographics'!H26)</f>
        <v>0.3335924951698131</v>
      </c>
      <c r="K26" s="20">
        <f>IF(ISERROR('Voting Age'!B26/B26),"",'Voting Age'!B26/B26)</f>
        <v>0.78639633138573994</v>
      </c>
      <c r="L26" s="20">
        <f>IF(ISERROR('Voting Age'!C26/'Voting Age'!B26),"",'Voting Age'!C26/'Voting Age'!B26)</f>
        <v>0.69683389180292932</v>
      </c>
      <c r="M26" s="20">
        <f>IF(ISERROR('Voting Age'!D26/'Voting Age'!B26),"",'Voting Age'!D26/'Voting Age'!B26)</f>
        <v>0.14473637472323195</v>
      </c>
      <c r="N26" s="20">
        <f>IF(ISERROR('Voting Age'!E26/'Voting Age'!B26),"",'Voting Age'!E26/'Voting Age'!B26)</f>
        <v>7.7009602519625367E-2</v>
      </c>
      <c r="O26" s="20">
        <f>IF(ISERROR('Voting Age'!H26/'Voting Age'!B26),"",'Voting Age'!H26/'Voting Age'!B26)</f>
        <v>4.9101909847614762E-2</v>
      </c>
      <c r="P26" s="20">
        <f>IF(ISERROR('Voting Age'!L26/'Voting Age'!B26),"",'Voting Age'!L26/'Voting Age'!B26)</f>
        <v>0.30316610819707068</v>
      </c>
      <c r="Q26" s="42"/>
      <c r="R26" s="42"/>
    </row>
    <row r="27" spans="1:18" ht="14.5" x14ac:dyDescent="0.35">
      <c r="A27" s="3">
        <v>25</v>
      </c>
      <c r="B27" s="6">
        <v>214916</v>
      </c>
      <c r="C27" s="11">
        <v>215784.82500000001</v>
      </c>
      <c r="D27" s="14">
        <f t="shared" si="0"/>
        <v>-4.0263489334804317E-3</v>
      </c>
      <c r="E27" s="16">
        <f t="shared" si="1"/>
        <v>-868.82500000001164</v>
      </c>
      <c r="F27" s="21">
        <f>IF(ISERROR('Racial Demographics'!C27/'Racial Demographics'!B27),"",'Racial Demographics'!C27/'Racial Demographics'!B27)</f>
        <v>0.56757989167860934</v>
      </c>
      <c r="G27" s="21">
        <f>IF(ISERROR('Racial Demographics'!E27),"",'Racial Demographics'!E27)</f>
        <v>0.20986338848666455</v>
      </c>
      <c r="H27" s="21">
        <f>IF(ISERROR('Racial Demographics'!G27),"",'Racial Demographics'!G27)</f>
        <v>8.1241043012153583E-2</v>
      </c>
      <c r="I27" s="21">
        <f>IF(ISERROR('Racial Demographics'!J27/B27),"",'Racial Demographics'!J27/B27)</f>
        <v>0.10398481267099705</v>
      </c>
      <c r="J27" s="21">
        <f>IF(ISERROR('Racial Demographics'!H27),"",'Racial Demographics'!H27)</f>
        <v>0.43242010832139066</v>
      </c>
      <c r="K27" s="32">
        <f>IF(ISERROR('Voting Age'!B27/B27),"",'Voting Age'!B27/B27)</f>
        <v>0.78002568445346088</v>
      </c>
      <c r="L27" s="35">
        <f>IF(ISERROR('Voting Age'!C27/'Voting Age'!B27),"",'Voting Age'!C27/'Voting Age'!B27)</f>
        <v>0.57971844428537345</v>
      </c>
      <c r="M27" s="35">
        <f>IF(ISERROR('Voting Age'!D27/'Voting Age'!B27),"",'Voting Age'!D27/'Voting Age'!B27)</f>
        <v>0.21071343354807923</v>
      </c>
      <c r="N27" s="35">
        <f>IF(ISERROR('Voting Age'!E27/'Voting Age'!B27),"",'Voting Age'!E27/'Voting Age'!B27)</f>
        <v>6.7883560009544264E-2</v>
      </c>
      <c r="O27" s="35">
        <f>IF(ISERROR('Voting Age'!H27/'Voting Age'!B27),"",'Voting Age'!H27/'Voting Age'!B27)</f>
        <v>0.10759961822953949</v>
      </c>
      <c r="P27" s="35">
        <f>IF(ISERROR('Voting Age'!L27/'Voting Age'!B27),"",'Voting Age'!L27/'Voting Age'!B27)</f>
        <v>0.42028155571462655</v>
      </c>
      <c r="Q27" s="42"/>
      <c r="R27" s="42"/>
    </row>
    <row r="28" spans="1:18" ht="14.5" x14ac:dyDescent="0.35">
      <c r="A28" s="3">
        <v>26</v>
      </c>
      <c r="B28" s="7">
        <v>217438</v>
      </c>
      <c r="C28" s="12">
        <v>215784.82500000001</v>
      </c>
      <c r="D28" s="15">
        <f t="shared" si="0"/>
        <v>7.6612199212803232E-3</v>
      </c>
      <c r="E28" s="17">
        <f t="shared" si="1"/>
        <v>1653.1749999999884</v>
      </c>
      <c r="F28" s="20">
        <f>IF(ISERROR('Racial Demographics'!C28/'Racial Demographics'!B28),"",'Racial Demographics'!C28/'Racial Demographics'!B28)</f>
        <v>0.74878816030316686</v>
      </c>
      <c r="G28" s="20">
        <f>IF(ISERROR('Racial Demographics'!E28),"",'Racial Demographics'!E28)</f>
        <v>0.11441422382472245</v>
      </c>
      <c r="H28" s="20">
        <f>IF(ISERROR('Racial Demographics'!G28),"",'Racial Demographics'!G28)</f>
        <v>5.3435921963962144E-2</v>
      </c>
      <c r="I28" s="20">
        <f>IF(ISERROR('Racial Demographics'!J28/B28),"",'Racial Demographics'!J28/B28)</f>
        <v>3.2675981199238403E-2</v>
      </c>
      <c r="J28" s="20">
        <f>IF(ISERROR('Racial Demographics'!H28),"",'Racial Demographics'!H28)</f>
        <v>0.25121183969683314</v>
      </c>
      <c r="K28" s="20">
        <f>IF(ISERROR('Voting Age'!B28/B28),"",'Voting Age'!B28/B28)</f>
        <v>0.78229196368620024</v>
      </c>
      <c r="L28" s="20">
        <f>IF(ISERROR('Voting Age'!C28/'Voting Age'!B28),"",'Voting Age'!C28/'Voting Age'!B28)</f>
        <v>0.77343327454438571</v>
      </c>
      <c r="M28" s="20">
        <f>IF(ISERROR('Voting Age'!D28/'Voting Age'!B28),"",'Voting Age'!D28/'Voting Age'!B28)</f>
        <v>0.1149970605526161</v>
      </c>
      <c r="N28" s="20">
        <f>IF(ISERROR('Voting Age'!E28/'Voting Age'!B28),"",'Voting Age'!E28/'Voting Age'!B28)</f>
        <v>4.2704291593180482E-2</v>
      </c>
      <c r="O28" s="20">
        <f>IF(ISERROR('Voting Age'!H28/'Voting Age'!B28),"",'Voting Age'!H28/'Voting Age'!B28)</f>
        <v>3.2827748383303941E-2</v>
      </c>
      <c r="P28" s="20">
        <f>IF(ISERROR('Voting Age'!L28/'Voting Age'!B28),"",'Voting Age'!L28/'Voting Age'!B28)</f>
        <v>0.22656672545561435</v>
      </c>
      <c r="Q28" s="42"/>
      <c r="R28" s="42"/>
    </row>
    <row r="29" spans="1:18" ht="14.5" x14ac:dyDescent="0.35">
      <c r="A29" s="3">
        <v>27</v>
      </c>
      <c r="B29" s="6">
        <v>212207</v>
      </c>
      <c r="C29" s="11">
        <v>215784.82500000001</v>
      </c>
      <c r="D29" s="14">
        <f t="shared" si="0"/>
        <v>-1.6580521823070789E-2</v>
      </c>
      <c r="E29" s="16">
        <f t="shared" si="1"/>
        <v>-3577.8250000000116</v>
      </c>
      <c r="F29" s="21">
        <f>IF(ISERROR('Racial Demographics'!C29/'Racial Demographics'!B29),"",'Racial Demographics'!C29/'Racial Demographics'!B29)</f>
        <v>0.72279896516137543</v>
      </c>
      <c r="G29" s="21">
        <f>IF(ISERROR('Racial Demographics'!E29),"",'Racial Demographics'!E29)</f>
        <v>0.18226071712997216</v>
      </c>
      <c r="H29" s="21">
        <f>IF(ISERROR('Racial Demographics'!G29),"",'Racial Demographics'!G29)</f>
        <v>4.1412394501595139E-2</v>
      </c>
      <c r="I29" s="21">
        <f>IF(ISERROR('Racial Demographics'!J29/B29),"",'Racial Demographics'!J29/B29)</f>
        <v>1.1102367028420363E-2</v>
      </c>
      <c r="J29" s="21">
        <f>IF(ISERROR('Racial Demographics'!H29),"",'Racial Demographics'!H29)</f>
        <v>0.27720103483862457</v>
      </c>
      <c r="K29" s="32">
        <f>IF(ISERROR('Voting Age'!B29/B29),"",'Voting Age'!B29/B29)</f>
        <v>0.79566649545019719</v>
      </c>
      <c r="L29" s="35">
        <f>IF(ISERROR('Voting Age'!C29/'Voting Age'!B29),"",'Voting Age'!C29/'Voting Age'!B29)</f>
        <v>0.73775511412766659</v>
      </c>
      <c r="M29" s="35">
        <f>IF(ISERROR('Voting Age'!D29/'Voting Age'!B29),"",'Voting Age'!D29/'Voting Age'!B29)</f>
        <v>0.18320836738803406</v>
      </c>
      <c r="N29" s="35">
        <f>IF(ISERROR('Voting Age'!E29/'Voting Age'!B29),"",'Voting Age'!E29/'Voting Age'!B29)</f>
        <v>3.3811875910593085E-2</v>
      </c>
      <c r="O29" s="35">
        <f>IF(ISERROR('Voting Age'!H29/'Voting Age'!B29),"",'Voting Age'!H29/'Voting Age'!B29)</f>
        <v>1.1199554623739977E-2</v>
      </c>
      <c r="P29" s="35">
        <f>IF(ISERROR('Voting Age'!L29/'Voting Age'!B29),"",'Voting Age'!L29/'Voting Age'!B29)</f>
        <v>0.26224488587233336</v>
      </c>
      <c r="Q29" s="42"/>
      <c r="R29" s="42"/>
    </row>
    <row r="30" spans="1:18" ht="14.5" x14ac:dyDescent="0.35">
      <c r="A30" s="3">
        <v>28</v>
      </c>
      <c r="B30" s="7">
        <v>216849</v>
      </c>
      <c r="C30" s="12">
        <v>215784.82500000001</v>
      </c>
      <c r="D30" s="15">
        <f t="shared" si="0"/>
        <v>4.9316489238758485E-3</v>
      </c>
      <c r="E30" s="17">
        <f t="shared" si="1"/>
        <v>1064.1749999999884</v>
      </c>
      <c r="F30" s="20">
        <f>IF(ISERROR('Racial Demographics'!C30/'Racial Demographics'!B30),"",'Racial Demographics'!C30/'Racial Demographics'!B30)</f>
        <v>0.63402183085926156</v>
      </c>
      <c r="G30" s="20">
        <f>IF(ISERROR('Racial Demographics'!E30),"",'Racial Demographics'!E30)</f>
        <v>0.12384193609377954</v>
      </c>
      <c r="H30" s="20">
        <f>IF(ISERROR('Racial Demographics'!G30),"",'Racial Demographics'!G30)</f>
        <v>7.4388168725703141E-2</v>
      </c>
      <c r="I30" s="20">
        <f>IF(ISERROR('Racial Demographics'!J30/B30),"",'Racial Demographics'!J30/B30)</f>
        <v>0.1340103020996177</v>
      </c>
      <c r="J30" s="20">
        <f>IF(ISERROR('Racial Demographics'!H30),"",'Racial Demographics'!H30)</f>
        <v>0.3659781691407385</v>
      </c>
      <c r="K30" s="20">
        <f>IF(ISERROR('Voting Age'!B30/B30),"",'Voting Age'!B30/B30)</f>
        <v>0.77156454491374182</v>
      </c>
      <c r="L30" s="20">
        <f>IF(ISERROR('Voting Age'!C30/'Voting Age'!B30),"",'Voting Age'!C30/'Voting Age'!B30)</f>
        <v>0.66011606988100147</v>
      </c>
      <c r="M30" s="20">
        <f>IF(ISERROR('Voting Age'!D30/'Voting Age'!B30),"",'Voting Age'!D30/'Voting Age'!B30)</f>
        <v>0.12472431909056678</v>
      </c>
      <c r="N30" s="20">
        <f>IF(ISERROR('Voting Age'!E30/'Voting Age'!B30),"",'Voting Age'!E30/'Voting Age'!B30)</f>
        <v>6.3360288800033471E-2</v>
      </c>
      <c r="O30" s="20">
        <f>IF(ISERROR('Voting Age'!H30/'Voting Age'!B30),"",'Voting Age'!H30/'Voting Age'!B30)</f>
        <v>0.12457489854344851</v>
      </c>
      <c r="P30" s="20">
        <f>IF(ISERROR('Voting Age'!L30/'Voting Age'!B30),"",'Voting Age'!L30/'Voting Age'!B30)</f>
        <v>0.33988393011899853</v>
      </c>
      <c r="Q30" s="42"/>
      <c r="R30" s="42"/>
    </row>
    <row r="31" spans="1:18" ht="14.5" x14ac:dyDescent="0.35">
      <c r="A31" s="3">
        <v>29</v>
      </c>
      <c r="B31" s="6">
        <v>217506</v>
      </c>
      <c r="C31" s="11">
        <v>215784.82500000001</v>
      </c>
      <c r="D31" s="14">
        <f t="shared" si="0"/>
        <v>7.9763486612183607E-3</v>
      </c>
      <c r="E31" s="16">
        <f t="shared" si="1"/>
        <v>1721.1749999999884</v>
      </c>
      <c r="F31" s="21">
        <f>IF(ISERROR('Racial Demographics'!C31/'Racial Demographics'!B31),"",'Racial Demographics'!C31/'Racial Demographics'!B31)</f>
        <v>0.72729487922172265</v>
      </c>
      <c r="G31" s="21">
        <f>IF(ISERROR('Racial Demographics'!E31),"",'Racial Demographics'!E31)</f>
        <v>0.13259404338271127</v>
      </c>
      <c r="H31" s="21">
        <f>IF(ISERROR('Racial Demographics'!G31),"",'Racial Demographics'!G31)</f>
        <v>6.4117771463775716E-2</v>
      </c>
      <c r="I31" s="21">
        <f>IF(ISERROR('Racial Demographics'!J31/B31),"",'Racial Demographics'!J31/B31)</f>
        <v>4.0656349709893062E-2</v>
      </c>
      <c r="J31" s="21">
        <f>IF(ISERROR('Racial Demographics'!H31),"",'Racial Demographics'!H31)</f>
        <v>0.27270512077827735</v>
      </c>
      <c r="K31" s="32">
        <f>IF(ISERROR('Voting Age'!B31/B31),"",'Voting Age'!B31/B31)</f>
        <v>0.79539874762075524</v>
      </c>
      <c r="L31" s="35">
        <f>IF(ISERROR('Voting Age'!C31/'Voting Age'!B31),"",'Voting Age'!C31/'Voting Age'!B31)</f>
        <v>0.74211000901713253</v>
      </c>
      <c r="M31" s="35">
        <f>IF(ISERROR('Voting Age'!D31/'Voting Age'!B31),"",'Voting Age'!D31/'Voting Age'!B31)</f>
        <v>0.13325125430625881</v>
      </c>
      <c r="N31" s="35">
        <f>IF(ISERROR('Voting Age'!E31/'Voting Age'!B31),"",'Voting Age'!E31/'Voting Age'!B31)</f>
        <v>5.5871540542415207E-2</v>
      </c>
      <c r="O31" s="35">
        <f>IF(ISERROR('Voting Age'!H31/'Voting Age'!B31),"",'Voting Age'!H31/'Voting Age'!B31)</f>
        <v>4.2594390881135695E-2</v>
      </c>
      <c r="P31" s="35">
        <f>IF(ISERROR('Voting Age'!L31/'Voting Age'!B31),"",'Voting Age'!L31/'Voting Age'!B31)</f>
        <v>0.25788999098286747</v>
      </c>
      <c r="Q31" s="42"/>
      <c r="R31" s="42"/>
    </row>
    <row r="32" spans="1:18" ht="14.5" x14ac:dyDescent="0.35">
      <c r="A32" s="3">
        <v>30</v>
      </c>
      <c r="B32" s="7">
        <v>219780</v>
      </c>
      <c r="C32" s="12">
        <v>215784.82500000001</v>
      </c>
      <c r="D32" s="15">
        <f t="shared" si="0"/>
        <v>1.8514624464440389E-2</v>
      </c>
      <c r="E32" s="17">
        <f t="shared" si="1"/>
        <v>3995.1749999999884</v>
      </c>
      <c r="F32" s="20">
        <f>IF(ISERROR('Racial Demographics'!C32/'Racial Demographics'!B32),"",'Racial Demographics'!C32/'Racial Demographics'!B32)</f>
        <v>0.82057057057057059</v>
      </c>
      <c r="G32" s="20">
        <f>IF(ISERROR('Racial Demographics'!E32),"",'Racial Demographics'!E32)</f>
        <v>3.8315588315588317E-2</v>
      </c>
      <c r="H32" s="20">
        <f>IF(ISERROR('Racial Demographics'!G32),"",'Racial Demographics'!G32)</f>
        <v>0.1008008008008008</v>
      </c>
      <c r="I32" s="20">
        <f>IF(ISERROR('Racial Demographics'!J32/B32),"",'Racial Demographics'!J32/B32)</f>
        <v>1.3618163618163618E-2</v>
      </c>
      <c r="J32" s="20">
        <f>IF(ISERROR('Racial Demographics'!H32),"",'Racial Demographics'!H32)</f>
        <v>0.17942942942942944</v>
      </c>
      <c r="K32" s="20">
        <f>IF(ISERROR('Voting Age'!B32/B32),"",'Voting Age'!B32/B32)</f>
        <v>0.77764127764127766</v>
      </c>
      <c r="L32" s="20">
        <f>IF(ISERROR('Voting Age'!C32/'Voting Age'!B32),"",'Voting Age'!C32/'Voting Age'!B32)</f>
        <v>0.84763325726990812</v>
      </c>
      <c r="M32" s="20">
        <f>IF(ISERROR('Voting Age'!D32/'Voting Age'!B32),"",'Voting Age'!D32/'Voting Age'!B32)</f>
        <v>3.8412029723246151E-2</v>
      </c>
      <c r="N32" s="20">
        <f>IF(ISERROR('Voting Age'!E32/'Voting Age'!B32),"",'Voting Age'!E32/'Voting Age'!B32)</f>
        <v>8.105435609385056E-2</v>
      </c>
      <c r="O32" s="20">
        <f>IF(ISERROR('Voting Age'!H32/'Voting Age'!B32),"",'Voting Age'!H32/'Voting Age'!B32)</f>
        <v>1.3960564039552981E-2</v>
      </c>
      <c r="P32" s="20">
        <f>IF(ISERROR('Voting Age'!L32/'Voting Age'!B32),"",'Voting Age'!L32/'Voting Age'!B32)</f>
        <v>0.15236674273009185</v>
      </c>
      <c r="Q32" s="42"/>
      <c r="R32" s="42"/>
    </row>
    <row r="33" spans="1:18" ht="14.5" x14ac:dyDescent="0.35">
      <c r="A33" s="3">
        <v>31</v>
      </c>
      <c r="B33" s="6">
        <v>214583</v>
      </c>
      <c r="C33" s="11">
        <v>215784.82500000001</v>
      </c>
      <c r="D33" s="14">
        <f t="shared" si="0"/>
        <v>-5.5695529099417046E-3</v>
      </c>
      <c r="E33" s="16">
        <f t="shared" si="1"/>
        <v>-1201.8250000000116</v>
      </c>
      <c r="F33" s="21">
        <f>IF(ISERROR('Racial Demographics'!C33/'Racial Demographics'!B33),"",'Racial Demographics'!C33/'Racial Demographics'!B33)</f>
        <v>0.81396475955690806</v>
      </c>
      <c r="G33" s="21">
        <f>IF(ISERROR('Racial Demographics'!E33),"",'Racial Demographics'!E33)</f>
        <v>5.6001640390897695E-2</v>
      </c>
      <c r="H33" s="21">
        <f>IF(ISERROR('Racial Demographics'!G33),"",'Racial Demographics'!G33)</f>
        <v>9.6135294967448492E-2</v>
      </c>
      <c r="I33" s="21">
        <f>IF(ISERROR('Racial Demographics'!J33/B33),"",'Racial Demographics'!J33/B33)</f>
        <v>1.8766631093795873E-2</v>
      </c>
      <c r="J33" s="21">
        <f>IF(ISERROR('Racial Demographics'!H33),"",'Racial Demographics'!H33)</f>
        <v>0.18603524044309194</v>
      </c>
      <c r="K33" s="32">
        <f>IF(ISERROR('Voting Age'!B33/B33),"",'Voting Age'!B33/B33)</f>
        <v>0.81139698857784637</v>
      </c>
      <c r="L33" s="35">
        <f>IF(ISERROR('Voting Age'!C33/'Voting Age'!B33),"",'Voting Age'!C33/'Voting Age'!B33)</f>
        <v>0.83149352141150523</v>
      </c>
      <c r="M33" s="35">
        <f>IF(ISERROR('Voting Age'!D33/'Voting Age'!B33),"",'Voting Age'!D33/'Voting Age'!B33)</f>
        <v>5.5808904613122587E-2</v>
      </c>
      <c r="N33" s="35">
        <f>IF(ISERROR('Voting Age'!E33/'Voting Age'!B33),"",'Voting Age'!E33/'Voting Age'!B33)</f>
        <v>7.9569472523433188E-2</v>
      </c>
      <c r="O33" s="35">
        <f>IF(ISERROR('Voting Age'!H33/'Voting Age'!B33),"",'Voting Age'!H33/'Voting Age'!B33)</f>
        <v>1.9246232310237088E-2</v>
      </c>
      <c r="P33" s="35">
        <f>IF(ISERROR('Voting Age'!L33/'Voting Age'!B33),"",'Voting Age'!L33/'Voting Age'!B33)</f>
        <v>0.16850647858849477</v>
      </c>
      <c r="Q33" s="42"/>
      <c r="R33" s="42"/>
    </row>
    <row r="34" spans="1:18" ht="14.5" x14ac:dyDescent="0.35">
      <c r="A34" s="3">
        <v>32</v>
      </c>
      <c r="B34" s="7">
        <v>216923</v>
      </c>
      <c r="C34" s="12">
        <v>215784.82500000001</v>
      </c>
      <c r="D34" s="15">
        <f t="shared" si="0"/>
        <v>5.2745831408672426E-3</v>
      </c>
      <c r="E34" s="17">
        <f t="shared" si="1"/>
        <v>1138.1749999999884</v>
      </c>
      <c r="F34" s="20">
        <f>IF(ISERROR('Racial Demographics'!C34/'Racial Demographics'!B34),"",'Racial Demographics'!C34/'Racial Demographics'!B34)</f>
        <v>0.74450842003844686</v>
      </c>
      <c r="G34" s="20">
        <f>IF(ISERROR('Racial Demographics'!E34),"",'Racial Demographics'!E34)</f>
        <v>0.13886955279062155</v>
      </c>
      <c r="H34" s="20">
        <f>IF(ISERROR('Racial Demographics'!G34),"",'Racial Demographics'!G34)</f>
        <v>6.0357822821922986E-2</v>
      </c>
      <c r="I34" s="20">
        <f>IF(ISERROR('Racial Demographics'!J34/B34),"",'Racial Demographics'!J34/B34)</f>
        <v>1.5678374354033457E-2</v>
      </c>
      <c r="J34" s="20">
        <f>IF(ISERROR('Racial Demographics'!H34),"",'Racial Demographics'!H34)</f>
        <v>0.25549157996155319</v>
      </c>
      <c r="K34" s="20">
        <f>IF(ISERROR('Voting Age'!B34/B34),"",'Voting Age'!B34/B34)</f>
        <v>0.78474850522996642</v>
      </c>
      <c r="L34" s="20">
        <f>IF(ISERROR('Voting Age'!C34/'Voting Age'!B34),"",'Voting Age'!C34/'Voting Age'!B34)</f>
        <v>0.76080009399048343</v>
      </c>
      <c r="M34" s="20">
        <f>IF(ISERROR('Voting Age'!D34/'Voting Age'!B34),"",'Voting Age'!D34/'Voting Age'!B34)</f>
        <v>0.14121482699876636</v>
      </c>
      <c r="N34" s="20">
        <f>IF(ISERROR('Voting Age'!E34/'Voting Age'!B34),"",'Voting Age'!E34/'Voting Age'!B34)</f>
        <v>4.8469717441109089E-2</v>
      </c>
      <c r="O34" s="20">
        <f>IF(ISERROR('Voting Age'!H34/'Voting Age'!B34),"",'Voting Age'!H34/'Voting Age'!B34)</f>
        <v>1.5849145274041004E-2</v>
      </c>
      <c r="P34" s="20">
        <f>IF(ISERROR('Voting Age'!L34/'Voting Age'!B34),"",'Voting Age'!L34/'Voting Age'!B34)</f>
        <v>0.23919990600951654</v>
      </c>
      <c r="Q34" s="42"/>
      <c r="R34" s="42"/>
    </row>
    <row r="35" spans="1:18" ht="14.5" x14ac:dyDescent="0.35">
      <c r="A35" s="3">
        <v>33</v>
      </c>
      <c r="B35" s="6">
        <v>216222</v>
      </c>
      <c r="C35" s="11">
        <v>215784.82500000001</v>
      </c>
      <c r="D35" s="14">
        <f t="shared" si="0"/>
        <v>2.0259765718001178E-3</v>
      </c>
      <c r="E35" s="16">
        <f t="shared" si="1"/>
        <v>437.17499999998836</v>
      </c>
      <c r="F35" s="21">
        <f>IF(ISERROR('Racial Demographics'!C35/'Racial Demographics'!B35),"",'Racial Demographics'!C35/'Racial Demographics'!B35)</f>
        <v>0.74386510160853192</v>
      </c>
      <c r="G35" s="21">
        <f>IF(ISERROR('Racial Demographics'!E35),"",'Racial Demographics'!E35)</f>
        <v>0.16021958912599088</v>
      </c>
      <c r="H35" s="21">
        <f>IF(ISERROR('Racial Demographics'!G35),"",'Racial Demographics'!G35)</f>
        <v>3.6878763493076561E-2</v>
      </c>
      <c r="I35" s="21">
        <f>IF(ISERROR('Racial Demographics'!J35/B35),"",'Racial Demographics'!J35/B35)</f>
        <v>1.5682955480940886E-2</v>
      </c>
      <c r="J35" s="21">
        <f>IF(ISERROR('Racial Demographics'!H35),"",'Racial Demographics'!H35)</f>
        <v>0.25613489839146802</v>
      </c>
      <c r="K35" s="32">
        <f>IF(ISERROR('Voting Age'!B35/B35),"",'Voting Age'!B35/B35)</f>
        <v>0.80167605516552431</v>
      </c>
      <c r="L35" s="35">
        <f>IF(ISERROR('Voting Age'!C35/'Voting Age'!B35),"",'Voting Age'!C35/'Voting Age'!B35)</f>
        <v>0.76737625475943227</v>
      </c>
      <c r="M35" s="35">
        <f>IF(ISERROR('Voting Age'!D35/'Voting Age'!B35),"",'Voting Age'!D35/'Voting Age'!B35)</f>
        <v>0.15422291450328834</v>
      </c>
      <c r="N35" s="35">
        <f>IF(ISERROR('Voting Age'!E35/'Voting Age'!B35),"",'Voting Age'!E35/'Voting Age'!B35)</f>
        <v>3.121610707280489E-2</v>
      </c>
      <c r="O35" s="35">
        <f>IF(ISERROR('Voting Age'!H35/'Voting Age'!B35),"",'Voting Age'!H35/'Voting Age'!B35)</f>
        <v>1.5553247952001846E-2</v>
      </c>
      <c r="P35" s="35">
        <f>IF(ISERROR('Voting Age'!L35/'Voting Age'!B35),"",'Voting Age'!L35/'Voting Age'!B35)</f>
        <v>0.23262374524056767</v>
      </c>
      <c r="Q35" s="42"/>
      <c r="R35" s="42"/>
    </row>
    <row r="36" spans="1:18" ht="14.5" x14ac:dyDescent="0.35">
      <c r="A36" s="3">
        <v>34</v>
      </c>
      <c r="B36" s="7">
        <v>219484</v>
      </c>
      <c r="C36" s="12">
        <v>215784.82500000001</v>
      </c>
      <c r="D36" s="15">
        <f t="shared" si="0"/>
        <v>1.7142887596474813E-2</v>
      </c>
      <c r="E36" s="17">
        <f t="shared" si="1"/>
        <v>3699.1749999999884</v>
      </c>
      <c r="F36" s="20">
        <f>IF(ISERROR('Racial Demographics'!C36/'Racial Demographics'!B36),"",'Racial Demographics'!C36/'Racial Demographics'!B36)</f>
        <v>0.67017185762971332</v>
      </c>
      <c r="G36" s="20">
        <f>IF(ISERROR('Racial Demographics'!E36),"",'Racial Demographics'!E36)</f>
        <v>0.24995899473310126</v>
      </c>
      <c r="H36" s="20">
        <f>IF(ISERROR('Racial Demographics'!G36),"",'Racial Demographics'!G36)</f>
        <v>4.5616081354449528E-2</v>
      </c>
      <c r="I36" s="20">
        <f>IF(ISERROR('Racial Demographics'!J36/B36),"",'Racial Demographics'!J36/B36)</f>
        <v>6.8524357128537843E-3</v>
      </c>
      <c r="J36" s="20">
        <f>IF(ISERROR('Racial Demographics'!H36),"",'Racial Demographics'!H36)</f>
        <v>0.32982814237028668</v>
      </c>
      <c r="K36" s="20">
        <f>IF(ISERROR('Voting Age'!B36/B36),"",'Voting Age'!B36/B36)</f>
        <v>0.80127936432724023</v>
      </c>
      <c r="L36" s="20">
        <f>IF(ISERROR('Voting Age'!C36/'Voting Age'!B36),"",'Voting Age'!C36/'Voting Age'!B36)</f>
        <v>0.69435030818568477</v>
      </c>
      <c r="M36" s="20">
        <f>IF(ISERROR('Voting Age'!D36/'Voting Age'!B36),"",'Voting Age'!D36/'Voting Age'!B36)</f>
        <v>0.2455762276252644</v>
      </c>
      <c r="N36" s="20">
        <f>IF(ISERROR('Voting Age'!E36/'Voting Age'!B36),"",'Voting Age'!E36/'Voting Age'!B36)</f>
        <v>3.4889803716423681E-2</v>
      </c>
      <c r="O36" s="20">
        <f>IF(ISERROR('Voting Age'!H36/'Voting Age'!B36),"",'Voting Age'!H36/'Voting Age'!B36)</f>
        <v>6.6413446448472715E-3</v>
      </c>
      <c r="P36" s="20">
        <f>IF(ISERROR('Voting Age'!L36/'Voting Age'!B36),"",'Voting Age'!L36/'Voting Age'!B36)</f>
        <v>0.30564969181431528</v>
      </c>
      <c r="Q36" s="42"/>
      <c r="R36" s="42"/>
    </row>
    <row r="37" spans="1:18" ht="14.5" x14ac:dyDescent="0.35">
      <c r="A37" s="3">
        <v>35</v>
      </c>
      <c r="B37" s="6">
        <v>215116</v>
      </c>
      <c r="C37" s="11">
        <v>215784.82500000001</v>
      </c>
      <c r="D37" s="14">
        <f t="shared" si="0"/>
        <v>-3.099499698368556E-3</v>
      </c>
      <c r="E37" s="16">
        <f t="shared" si="1"/>
        <v>-668.82500000001164</v>
      </c>
      <c r="F37" s="21">
        <f>IF(ISERROR('Racial Demographics'!C37/'Racial Demographics'!B37),"",'Racial Demographics'!C37/'Racial Demographics'!B37)</f>
        <v>0.73164246267130295</v>
      </c>
      <c r="G37" s="21">
        <f>IF(ISERROR('Racial Demographics'!E37),"",'Racial Demographics'!E37)</f>
        <v>0.10229364621878428</v>
      </c>
      <c r="H37" s="21">
        <f>IF(ISERROR('Racial Demographics'!G37),"",'Racial Demographics'!G37)</f>
        <v>6.9269603376782757E-2</v>
      </c>
      <c r="I37" s="21">
        <f>IF(ISERROR('Racial Demographics'!J37/B37),"",'Racial Demographics'!J37/B37)</f>
        <v>5.9251752542814111E-2</v>
      </c>
      <c r="J37" s="21">
        <f>IF(ISERROR('Racial Demographics'!H37),"",'Racial Demographics'!H37)</f>
        <v>0.26835753732869705</v>
      </c>
      <c r="K37" s="32">
        <f>IF(ISERROR('Voting Age'!B37/B37),"",'Voting Age'!B37/B37)</f>
        <v>0.80389650235221932</v>
      </c>
      <c r="L37" s="35">
        <f>IF(ISERROR('Voting Age'!C37/'Voting Age'!B37),"",'Voting Age'!C37/'Voting Age'!B37)</f>
        <v>0.75351440748044018</v>
      </c>
      <c r="M37" s="35">
        <f>IF(ISERROR('Voting Age'!D37/'Voting Age'!B37),"",'Voting Age'!D37/'Voting Age'!B37)</f>
        <v>9.9721854381227201E-2</v>
      </c>
      <c r="N37" s="35">
        <f>IF(ISERROR('Voting Age'!E37/'Voting Age'!B37),"",'Voting Age'!E37/'Voting Age'!B37)</f>
        <v>5.7572095228732849E-2</v>
      </c>
      <c r="O37" s="35">
        <f>IF(ISERROR('Voting Age'!H37/'Voting Age'!B37),"",'Voting Age'!H37/'Voting Age'!B37)</f>
        <v>6.3036702499840974E-2</v>
      </c>
      <c r="P37" s="35">
        <f>IF(ISERROR('Voting Age'!L37/'Voting Age'!B37),"",'Voting Age'!L37/'Voting Age'!B37)</f>
        <v>0.24648559251955982</v>
      </c>
      <c r="Q37" s="42"/>
      <c r="R37" s="42"/>
    </row>
    <row r="38" spans="1:18" ht="14.5" x14ac:dyDescent="0.35">
      <c r="A38" s="3">
        <v>36</v>
      </c>
      <c r="B38" s="7">
        <v>217058</v>
      </c>
      <c r="C38" s="12">
        <v>215784.82500000001</v>
      </c>
      <c r="D38" s="15">
        <f t="shared" si="0"/>
        <v>5.9002063745677586E-3</v>
      </c>
      <c r="E38" s="17">
        <f t="shared" si="1"/>
        <v>1273.1749999999884</v>
      </c>
      <c r="F38" s="20">
        <f>IF(ISERROR('Racial Demographics'!C38/'Racial Demographics'!B38),"",'Racial Demographics'!C38/'Racial Demographics'!B38)</f>
        <v>0.67016649927669103</v>
      </c>
      <c r="G38" s="20">
        <f>IF(ISERROR('Racial Demographics'!E38),"",'Racial Demographics'!E38)</f>
        <v>0.27598153488929228</v>
      </c>
      <c r="H38" s="20">
        <f>IF(ISERROR('Racial Demographics'!G38),"",'Racial Demographics'!G38)</f>
        <v>2.845322448377853E-2</v>
      </c>
      <c r="I38" s="20">
        <f>IF(ISERROR('Racial Demographics'!J38/B38),"",'Racial Demographics'!J38/B38)</f>
        <v>5.2520524468114517E-3</v>
      </c>
      <c r="J38" s="20">
        <f>IF(ISERROR('Racial Demographics'!H38),"",'Racial Demographics'!H38)</f>
        <v>0.32983350072330897</v>
      </c>
      <c r="K38" s="20">
        <f>IF(ISERROR('Voting Age'!B38/B38),"",'Voting Age'!B38/B38)</f>
        <v>0.8121792332003428</v>
      </c>
      <c r="L38" s="20">
        <f>IF(ISERROR('Voting Age'!C38/'Voting Age'!B38),"",'Voting Age'!C38/'Voting Age'!B38)</f>
        <v>0.66944806852345562</v>
      </c>
      <c r="M38" s="20">
        <f>IF(ISERROR('Voting Age'!D38/'Voting Age'!B38),"",'Voting Age'!D38/'Voting Age'!B38)</f>
        <v>0.27865448976118895</v>
      </c>
      <c r="N38" s="20">
        <f>IF(ISERROR('Voting Age'!E38/'Voting Age'!B38),"",'Voting Age'!E38/'Voting Age'!B38)</f>
        <v>2.3421634806285098E-2</v>
      </c>
      <c r="O38" s="20">
        <f>IF(ISERROR('Voting Age'!H38/'Voting Age'!B38),"",'Voting Age'!H38/'Voting Age'!B38)</f>
        <v>5.1052243462476601E-3</v>
      </c>
      <c r="P38" s="20">
        <f>IF(ISERROR('Voting Age'!L38/'Voting Age'!B38),"",'Voting Age'!L38/'Voting Age'!B38)</f>
        <v>0.33055193147654433</v>
      </c>
      <c r="Q38" s="42"/>
      <c r="R38" s="42"/>
    </row>
    <row r="39" spans="1:18" ht="14.5" x14ac:dyDescent="0.35">
      <c r="A39" s="3">
        <v>37</v>
      </c>
      <c r="B39" s="6">
        <v>219159</v>
      </c>
      <c r="C39" s="11">
        <v>215784.82500000001</v>
      </c>
      <c r="D39" s="14">
        <f t="shared" si="0"/>
        <v>1.5636757589418016E-2</v>
      </c>
      <c r="E39" s="16">
        <f t="shared" si="1"/>
        <v>3374.1749999999884</v>
      </c>
      <c r="F39" s="21">
        <f>IF(ISERROR('Racial Demographics'!C39/'Racial Demographics'!B39),"",'Racial Demographics'!C39/'Racial Demographics'!B39)</f>
        <v>0.71104996828786404</v>
      </c>
      <c r="G39" s="21">
        <f>IF(ISERROR('Racial Demographics'!E39),"",'Racial Demographics'!E39)</f>
        <v>0.16041777887287312</v>
      </c>
      <c r="H39" s="21">
        <f>IF(ISERROR('Racial Demographics'!G39),"",'Racial Demographics'!G39)</f>
        <v>5.9449988364611996E-2</v>
      </c>
      <c r="I39" s="21">
        <f>IF(ISERROR('Racial Demographics'!J39/B39),"",'Racial Demographics'!J39/B39)</f>
        <v>2.9490004973558009E-2</v>
      </c>
      <c r="J39" s="21">
        <f>IF(ISERROR('Racial Demographics'!H39),"",'Racial Demographics'!H39)</f>
        <v>0.28895003171213596</v>
      </c>
      <c r="K39" s="32">
        <f>IF(ISERROR('Voting Age'!B39/B39),"",'Voting Age'!B39/B39)</f>
        <v>0.7933098800414311</v>
      </c>
      <c r="L39" s="35">
        <f>IF(ISERROR('Voting Age'!C39/'Voting Age'!B39),"",'Voting Age'!C39/'Voting Age'!B39)</f>
        <v>0.74458906827868243</v>
      </c>
      <c r="M39" s="35">
        <f>IF(ISERROR('Voting Age'!D39/'Voting Age'!B39),"",'Voting Age'!D39/'Voting Age'!B39)</f>
        <v>0.15048228182283549</v>
      </c>
      <c r="N39" s="35">
        <f>IF(ISERROR('Voting Age'!E39/'Voting Age'!B39),"",'Voting Age'!E39/'Voting Age'!B39)</f>
        <v>4.7480458527214268E-2</v>
      </c>
      <c r="O39" s="35">
        <f>IF(ISERROR('Voting Age'!H39/'Voting Age'!B39),"",'Voting Age'!H39/'Voting Age'!B39)</f>
        <v>2.8465268231518282E-2</v>
      </c>
      <c r="P39" s="35">
        <f>IF(ISERROR('Voting Age'!L39/'Voting Age'!B39),"",'Voting Age'!L39/'Voting Age'!B39)</f>
        <v>0.25541093172131762</v>
      </c>
      <c r="Q39" s="42"/>
      <c r="R39" s="42"/>
    </row>
    <row r="40" spans="1:18" ht="14.5" x14ac:dyDescent="0.35">
      <c r="A40" s="3">
        <v>38</v>
      </c>
      <c r="B40" s="7">
        <v>217855</v>
      </c>
      <c r="C40" s="12">
        <v>215784.82500000001</v>
      </c>
      <c r="D40" s="15">
        <f t="shared" si="0"/>
        <v>9.5937005764885844E-3</v>
      </c>
      <c r="E40" s="17">
        <f t="shared" si="1"/>
        <v>2070.1749999999884</v>
      </c>
      <c r="F40" s="20">
        <f>IF(ISERROR('Racial Demographics'!C40/'Racial Demographics'!B40),"",'Racial Demographics'!C40/'Racial Demographics'!B40)</f>
        <v>0.84162860618301161</v>
      </c>
      <c r="G40" s="20">
        <f>IF(ISERROR('Racial Demographics'!E40),"",'Racial Demographics'!E40)</f>
        <v>4.4979458814348991E-2</v>
      </c>
      <c r="H40" s="20">
        <f>IF(ISERROR('Racial Demographics'!G40),"",'Racial Demographics'!G40)</f>
        <v>3.4339354157581881E-2</v>
      </c>
      <c r="I40" s="20">
        <f>IF(ISERROR('Racial Demographics'!J40/B40),"",'Racial Demographics'!J40/B40)</f>
        <v>4.1858116637212825E-2</v>
      </c>
      <c r="J40" s="20">
        <f>IF(ISERROR('Racial Demographics'!H40),"",'Racial Demographics'!H40)</f>
        <v>0.15837139381698837</v>
      </c>
      <c r="K40" s="20">
        <f>IF(ISERROR('Voting Age'!B40/B40),"",'Voting Age'!B40/B40)</f>
        <v>0.82213398820316264</v>
      </c>
      <c r="L40" s="20">
        <f>IF(ISERROR('Voting Age'!C40/'Voting Age'!B40),"",'Voting Age'!C40/'Voting Age'!B40)</f>
        <v>0.85133384699563386</v>
      </c>
      <c r="M40" s="20">
        <f>IF(ISERROR('Voting Age'!D40/'Voting Age'!B40),"",'Voting Age'!D40/'Voting Age'!B40)</f>
        <v>4.5916943039317502E-2</v>
      </c>
      <c r="N40" s="20">
        <f>IF(ISERROR('Voting Age'!E40/'Voting Age'!B40),"",'Voting Age'!E40/'Voting Age'!B40)</f>
        <v>3.0780655031098902E-2</v>
      </c>
      <c r="O40" s="20">
        <f>IF(ISERROR('Voting Age'!H40/'Voting Age'!B40),"",'Voting Age'!H40/'Voting Age'!B40)</f>
        <v>4.5637778745547329E-2</v>
      </c>
      <c r="P40" s="20">
        <f>IF(ISERROR('Voting Age'!L40/'Voting Age'!B40),"",'Voting Age'!L40/'Voting Age'!B40)</f>
        <v>0.14866615300436614</v>
      </c>
      <c r="Q40" s="42"/>
      <c r="R40" s="42"/>
    </row>
    <row r="41" spans="1:18" ht="14.5" x14ac:dyDescent="0.35">
      <c r="A41" s="3">
        <v>39</v>
      </c>
      <c r="B41" s="6">
        <v>216642</v>
      </c>
      <c r="C41" s="11">
        <v>215784.82500000001</v>
      </c>
      <c r="D41" s="14">
        <f t="shared" si="0"/>
        <v>3.9723599655350572E-3</v>
      </c>
      <c r="E41" s="16">
        <f t="shared" si="1"/>
        <v>857.17499999998836</v>
      </c>
      <c r="F41" s="21">
        <f>IF(ISERROR('Racial Demographics'!C41/'Racial Demographics'!B41),"",'Racial Demographics'!C41/'Racial Demographics'!B41)</f>
        <v>0.9187969091865843</v>
      </c>
      <c r="G41" s="21">
        <f>IF(ISERROR('Racial Demographics'!E41),"",'Racial Demographics'!E41)</f>
        <v>2.8387847231838702E-2</v>
      </c>
      <c r="H41" s="21">
        <f>IF(ISERROR('Racial Demographics'!G41),"",'Racial Demographics'!G41)</f>
        <v>2.6689192308047376E-2</v>
      </c>
      <c r="I41" s="21">
        <f>IF(ISERROR('Racial Demographics'!J41/B41),"",'Racial Demographics'!J41/B41)</f>
        <v>3.8312053987684751E-3</v>
      </c>
      <c r="J41" s="21">
        <f>IF(ISERROR('Racial Demographics'!H41),"",'Racial Demographics'!H41)</f>
        <v>8.1203090813415688E-2</v>
      </c>
      <c r="K41" s="32">
        <f>IF(ISERROR('Voting Age'!B41/B41),"",'Voting Age'!B41/B41)</f>
        <v>0.81771309349064358</v>
      </c>
      <c r="L41" s="35">
        <f>IF(ISERROR('Voting Age'!C41/'Voting Age'!B41),"",'Voting Age'!C41/'Voting Age'!B41)</f>
        <v>0.92255194720887834</v>
      </c>
      <c r="M41" s="35">
        <f>IF(ISERROR('Voting Age'!D41/'Voting Age'!B41),"",'Voting Age'!D41/'Voting Age'!B41)</f>
        <v>2.9539771155680745E-2</v>
      </c>
      <c r="N41" s="35">
        <f>IF(ISERROR('Voting Age'!E41/'Voting Age'!B41),"",'Voting Age'!E41/'Voting Age'!B41)</f>
        <v>2.0733724336865159E-2</v>
      </c>
      <c r="O41" s="35">
        <f>IF(ISERROR('Voting Age'!H41/'Voting Age'!B41),"",'Voting Age'!H41/'Voting Age'!B41)</f>
        <v>3.8441781305214194E-3</v>
      </c>
      <c r="P41" s="35">
        <f>IF(ISERROR('Voting Age'!L41/'Voting Age'!B41),"",'Voting Age'!L41/'Voting Age'!B41)</f>
        <v>7.7448052791121699E-2</v>
      </c>
      <c r="Q41" s="42"/>
      <c r="R41" s="42"/>
    </row>
    <row r="42" spans="1:18" ht="14.5" x14ac:dyDescent="0.35">
      <c r="A42" s="3">
        <v>40</v>
      </c>
      <c r="B42" s="6">
        <v>213557</v>
      </c>
      <c r="C42" s="11">
        <v>215784.82500000001</v>
      </c>
      <c r="D42" s="14">
        <f t="shared" si="0"/>
        <v>-1.0324289486065627E-2</v>
      </c>
      <c r="E42" s="16">
        <f t="shared" si="1"/>
        <v>-2227.8250000000116</v>
      </c>
      <c r="F42" s="21">
        <f>IF(ISERROR('Racial Demographics'!C42/'Racial Demographics'!B42),"",'Racial Demographics'!C42/'Racial Demographics'!B42)</f>
        <v>0.9385503636031598</v>
      </c>
      <c r="G42" s="21">
        <f>IF(ISERROR('Racial Demographics'!E42),"",'Racial Demographics'!E42)</f>
        <v>2.6269333245924977E-2</v>
      </c>
      <c r="H42" s="21">
        <f>IF(ISERROR('Racial Demographics'!G42),"",'Racial Demographics'!G42)</f>
        <v>1.4225710231928711E-2</v>
      </c>
      <c r="I42" s="21">
        <f>IF(ISERROR('Racial Demographics'!J42/B42),"",'Racial Demographics'!J42/B42)</f>
        <v>4.017662731729702E-3</v>
      </c>
      <c r="J42" s="21">
        <f>IF(ISERROR('Racial Demographics'!H42),"",'Racial Demographics'!H42)</f>
        <v>6.1449636396840188E-2</v>
      </c>
      <c r="K42" s="32">
        <f>IF(ISERROR('Voting Age'!B42/B42),"",'Voting Age'!B42/B42)</f>
        <v>0.8160818891443502</v>
      </c>
      <c r="L42" s="35">
        <f>IF(ISERROR('Voting Age'!C42/'Voting Age'!B42),"",'Voting Age'!C42/'Voting Age'!B42)</f>
        <v>0.93664218498967178</v>
      </c>
      <c r="M42" s="35">
        <f>IF(ISERROR('Voting Age'!D42/'Voting Age'!B42),"",'Voting Age'!D42/'Voting Age'!B42)</f>
        <v>2.7840257057608446E-2</v>
      </c>
      <c r="N42" s="35">
        <f>IF(ISERROR('Voting Age'!E42/'Voting Age'!B42),"",'Voting Age'!E42/'Voting Age'!B42)</f>
        <v>1.209547854028001E-2</v>
      </c>
      <c r="O42" s="35">
        <f>IF(ISERROR('Voting Age'!H42/'Voting Age'!B42),"",'Voting Age'!H42/'Voting Age'!B42)</f>
        <v>3.8271746614643104E-3</v>
      </c>
      <c r="P42" s="35">
        <f>IF(ISERROR('Voting Age'!L42/'Voting Age'!B42),"",'Voting Age'!L42/'Voting Age'!B42)</f>
        <v>6.3357815010328208E-2</v>
      </c>
      <c r="Q42" s="42"/>
      <c r="R42" s="42"/>
    </row>
    <row r="43" spans="1:18" ht="14.5" x14ac:dyDescent="0.35">
      <c r="A43" s="4" t="s">
        <v>1</v>
      </c>
      <c r="B43" s="8">
        <f>SUM(B3:B42)</f>
        <v>8631393</v>
      </c>
    </row>
    <row r="44" spans="1:18" ht="14.5" x14ac:dyDescent="0.35">
      <c r="A44" s="4" t="s">
        <v>2</v>
      </c>
      <c r="B44" s="9">
        <f>SUM(C3:C42)</f>
        <v>8631393.0000000037</v>
      </c>
    </row>
    <row r="45" spans="1:18" ht="14.5" x14ac:dyDescent="0.35">
      <c r="A45" s="4" t="s">
        <v>3</v>
      </c>
      <c r="B45" s="9">
        <f>SUM(C3:C42) - SUM(B3:B42)</f>
        <v>0</v>
      </c>
    </row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3">
    <mergeCell ref="B1:E1"/>
    <mergeCell ref="F1:J1"/>
    <mergeCell ref="L1:P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48576"/>
  <sheetViews>
    <sheetView showRowColHeaders="0" zoomScale="120" workbookViewId="0">
      <pane xSplit="1" ySplit="2" topLeftCell="B27" activePane="bottomRight" state="frozen"/>
      <selection pane="topRight"/>
      <selection pane="bottomLeft"/>
      <selection pane="bottomRight" activeCell="B4" sqref="B4"/>
    </sheetView>
  </sheetViews>
  <sheetFormatPr defaultColWidth="9.26953125" defaultRowHeight="12.5" x14ac:dyDescent="0.25"/>
  <cols>
    <col min="1" max="2" width="12" customWidth="1"/>
    <col min="3" max="3" width="13.1796875" customWidth="1"/>
    <col min="4" max="4" width="13.54296875" customWidth="1"/>
    <col min="5" max="5" width="10.54296875" customWidth="1"/>
    <col min="6" max="6" width="12.7265625" customWidth="1"/>
    <col min="7" max="7" width="10.7265625" customWidth="1"/>
    <col min="8" max="8" width="11.26953125" customWidth="1"/>
    <col min="9" max="9" width="13.7265625" customWidth="1"/>
    <col min="10" max="10" width="12" customWidth="1"/>
    <col min="11" max="11" width="13.54296875" customWidth="1"/>
    <col min="12" max="12" width="9.81640625" customWidth="1"/>
    <col min="13" max="14" width="11.26953125" customWidth="1"/>
    <col min="15" max="15" width="12.1796875" customWidth="1"/>
    <col min="16" max="252" width="9.1796875" bestFit="1"/>
  </cols>
  <sheetData>
    <row r="1" spans="1:252" ht="15" customHeight="1" x14ac:dyDescent="0.35">
      <c r="A1" s="45" t="s">
        <v>0</v>
      </c>
      <c r="B1" s="46" t="s">
        <v>18</v>
      </c>
      <c r="C1" s="88" t="s">
        <v>18</v>
      </c>
      <c r="D1" s="88"/>
      <c r="E1" s="49"/>
      <c r="F1" s="53" t="s">
        <v>18</v>
      </c>
      <c r="G1" s="53"/>
      <c r="H1" s="56"/>
      <c r="I1" s="89" t="s">
        <v>18</v>
      </c>
      <c r="J1" s="89"/>
      <c r="K1" s="89"/>
      <c r="L1" s="89"/>
      <c r="M1" s="89"/>
      <c r="N1" s="60"/>
      <c r="O1" s="63" t="s">
        <v>18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</row>
    <row r="2" spans="1:252" ht="17.25" customHeight="1" x14ac:dyDescent="0.35">
      <c r="A2" s="45"/>
      <c r="B2" s="47" t="s">
        <v>19</v>
      </c>
      <c r="C2" s="50" t="s">
        <v>20</v>
      </c>
      <c r="D2" s="50" t="s">
        <v>21</v>
      </c>
      <c r="E2" s="50" t="s">
        <v>22</v>
      </c>
      <c r="F2" s="54" t="s">
        <v>12</v>
      </c>
      <c r="G2" s="54" t="s">
        <v>23</v>
      </c>
      <c r="H2" s="57" t="s">
        <v>24</v>
      </c>
      <c r="I2" s="61" t="s">
        <v>25</v>
      </c>
      <c r="J2" s="61" t="s">
        <v>13</v>
      </c>
      <c r="K2" s="61" t="s">
        <v>26</v>
      </c>
      <c r="L2" s="61" t="s">
        <v>27</v>
      </c>
      <c r="M2" s="61" t="s">
        <v>28</v>
      </c>
      <c r="N2" s="61" t="s">
        <v>29</v>
      </c>
      <c r="O2" s="64" t="s">
        <v>14</v>
      </c>
    </row>
    <row r="3" spans="1:252" ht="12.65" customHeight="1" x14ac:dyDescent="0.35">
      <c r="A3" s="45">
        <v>1</v>
      </c>
      <c r="B3" s="48">
        <f>'Population Totals'!B3</f>
        <v>214955</v>
      </c>
      <c r="C3" s="48">
        <v>106449</v>
      </c>
      <c r="D3" s="48">
        <v>41300</v>
      </c>
      <c r="E3" s="51">
        <f t="shared" ref="E3:E42" si="0">IF(ISERROR(D3/B3),"",D3/B3)</f>
        <v>0.19213323718917913</v>
      </c>
      <c r="F3" s="48">
        <v>42366</v>
      </c>
      <c r="G3" s="55">
        <f t="shared" ref="G3:G42" si="1">IF(ISERROR(F3/B3),"",F3/B3)</f>
        <v>0.19709241469144706</v>
      </c>
      <c r="H3" s="58">
        <f t="shared" ref="H3:H42" si="2">IF(ISERROR(O3/B3),"",O3/B3)</f>
        <v>0.50478472238375471</v>
      </c>
      <c r="I3" s="62">
        <v>1482</v>
      </c>
      <c r="J3" s="62">
        <v>18759</v>
      </c>
      <c r="K3" s="62">
        <v>172437</v>
      </c>
      <c r="L3" s="62">
        <v>191160</v>
      </c>
      <c r="M3" s="62">
        <f t="shared" ref="M3:M42" si="3">B3-C3</f>
        <v>108506</v>
      </c>
      <c r="N3" s="62">
        <v>120</v>
      </c>
      <c r="O3" s="65">
        <f t="shared" ref="O3:O42" si="4">B3-C3</f>
        <v>108506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</row>
    <row r="4" spans="1:252" ht="14.5" x14ac:dyDescent="0.35">
      <c r="A4" s="45">
        <v>2</v>
      </c>
      <c r="B4" s="12">
        <f>'Population Totals'!B4</f>
        <v>216662</v>
      </c>
      <c r="C4" s="12">
        <v>133127</v>
      </c>
      <c r="D4" s="12">
        <v>18270</v>
      </c>
      <c r="E4" s="52">
        <f t="shared" si="0"/>
        <v>8.4324893151544802E-2</v>
      </c>
      <c r="F4" s="12">
        <v>32668</v>
      </c>
      <c r="G4" s="52">
        <f t="shared" si="1"/>
        <v>0.15077863215515411</v>
      </c>
      <c r="H4" s="59">
        <f t="shared" si="2"/>
        <v>0.38555445809602051</v>
      </c>
      <c r="I4" s="12">
        <v>1369</v>
      </c>
      <c r="J4" s="12">
        <v>25424</v>
      </c>
      <c r="K4" s="12">
        <v>183934</v>
      </c>
      <c r="L4" s="12">
        <v>193440</v>
      </c>
      <c r="M4" s="12">
        <f t="shared" si="3"/>
        <v>83535</v>
      </c>
      <c r="N4" s="12">
        <v>126</v>
      </c>
      <c r="O4" s="12">
        <f t="shared" si="4"/>
        <v>83535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252" ht="14.5" x14ac:dyDescent="0.35">
      <c r="A5" s="45">
        <v>3</v>
      </c>
      <c r="B5" s="48">
        <f>'Population Totals'!B5</f>
        <v>214379</v>
      </c>
      <c r="C5" s="48">
        <v>98942</v>
      </c>
      <c r="D5" s="48">
        <v>13228</v>
      </c>
      <c r="E5" s="51">
        <f t="shared" si="0"/>
        <v>6.1703804943581228E-2</v>
      </c>
      <c r="F5" s="48">
        <v>52303</v>
      </c>
      <c r="G5" s="55">
        <f t="shared" si="1"/>
        <v>0.24397445645329066</v>
      </c>
      <c r="H5" s="58">
        <f t="shared" si="2"/>
        <v>0.53847158536983564</v>
      </c>
      <c r="I5" s="62">
        <v>2303</v>
      </c>
      <c r="J5" s="62">
        <v>45153</v>
      </c>
      <c r="K5" s="62">
        <v>162236</v>
      </c>
      <c r="L5" s="62">
        <v>187824</v>
      </c>
      <c r="M5" s="62">
        <f t="shared" si="3"/>
        <v>115437</v>
      </c>
      <c r="N5" s="62">
        <v>116</v>
      </c>
      <c r="O5" s="65">
        <f t="shared" si="4"/>
        <v>115437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252" ht="14.5" x14ac:dyDescent="0.35">
      <c r="A6" s="45">
        <v>4</v>
      </c>
      <c r="B6" s="12">
        <f>'Population Totals'!B6</f>
        <v>215084</v>
      </c>
      <c r="C6" s="12">
        <v>98781</v>
      </c>
      <c r="D6" s="12">
        <v>40296</v>
      </c>
      <c r="E6" s="52">
        <f t="shared" si="0"/>
        <v>0.1873500585817634</v>
      </c>
      <c r="F6" s="12">
        <v>46574</v>
      </c>
      <c r="G6" s="52">
        <f t="shared" si="1"/>
        <v>0.21653865466515407</v>
      </c>
      <c r="H6" s="59">
        <f t="shared" si="2"/>
        <v>0.54073292295103303</v>
      </c>
      <c r="I6" s="12">
        <v>1428</v>
      </c>
      <c r="J6" s="12">
        <v>23964</v>
      </c>
      <c r="K6" s="12">
        <v>168252</v>
      </c>
      <c r="L6" s="12">
        <v>189081</v>
      </c>
      <c r="M6" s="12">
        <f t="shared" si="3"/>
        <v>116303</v>
      </c>
      <c r="N6" s="12">
        <v>301</v>
      </c>
      <c r="O6" s="12">
        <f t="shared" si="4"/>
        <v>116303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252" ht="14.5" x14ac:dyDescent="0.35">
      <c r="A7" s="45">
        <v>5</v>
      </c>
      <c r="B7" s="48">
        <f>'Population Totals'!B7</f>
        <v>217204</v>
      </c>
      <c r="C7" s="48">
        <v>116083</v>
      </c>
      <c r="D7" s="48">
        <v>19154</v>
      </c>
      <c r="E7" s="51">
        <f t="shared" si="0"/>
        <v>8.8184379661516363E-2</v>
      </c>
      <c r="F7" s="48">
        <v>32949</v>
      </c>
      <c r="G7" s="55">
        <f t="shared" si="1"/>
        <v>0.15169610136093259</v>
      </c>
      <c r="H7" s="58">
        <f t="shared" si="2"/>
        <v>0.46555772453545974</v>
      </c>
      <c r="I7" s="62">
        <v>896</v>
      </c>
      <c r="J7" s="62">
        <v>40472</v>
      </c>
      <c r="K7" s="62">
        <v>184102</v>
      </c>
      <c r="L7" s="62">
        <v>191106</v>
      </c>
      <c r="M7" s="62">
        <f t="shared" si="3"/>
        <v>101121</v>
      </c>
      <c r="N7" s="62">
        <v>200</v>
      </c>
      <c r="O7" s="65">
        <f t="shared" si="4"/>
        <v>101121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252" ht="14.5" x14ac:dyDescent="0.35">
      <c r="A8" s="45">
        <v>6</v>
      </c>
      <c r="B8" s="12">
        <f>'Population Totals'!B8</f>
        <v>212049</v>
      </c>
      <c r="C8" s="12">
        <v>122520</v>
      </c>
      <c r="D8" s="12">
        <v>10663</v>
      </c>
      <c r="E8" s="52">
        <f t="shared" si="0"/>
        <v>5.028554720842824E-2</v>
      </c>
      <c r="F8" s="12">
        <v>27235</v>
      </c>
      <c r="G8" s="52">
        <f t="shared" si="1"/>
        <v>0.12843729515347868</v>
      </c>
      <c r="H8" s="59">
        <f t="shared" si="2"/>
        <v>0.42220901772703479</v>
      </c>
      <c r="I8" s="12">
        <v>747</v>
      </c>
      <c r="J8" s="12">
        <v>43656</v>
      </c>
      <c r="K8" s="12">
        <v>184696</v>
      </c>
      <c r="L8" s="12">
        <v>190032</v>
      </c>
      <c r="M8" s="12">
        <f t="shared" si="3"/>
        <v>89529</v>
      </c>
      <c r="N8" s="12">
        <v>104</v>
      </c>
      <c r="O8" s="12">
        <f t="shared" si="4"/>
        <v>89529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252" ht="14.5" x14ac:dyDescent="0.35">
      <c r="A9" s="45">
        <v>7</v>
      </c>
      <c r="B9" s="48">
        <f>'Population Totals'!B9</f>
        <v>216855</v>
      </c>
      <c r="C9" s="48">
        <v>109437</v>
      </c>
      <c r="D9" s="48">
        <v>16349</v>
      </c>
      <c r="E9" s="51">
        <f t="shared" si="0"/>
        <v>7.5391390560512792E-2</v>
      </c>
      <c r="F9" s="48">
        <v>25424</v>
      </c>
      <c r="G9" s="55">
        <f t="shared" si="1"/>
        <v>0.11723963016762352</v>
      </c>
      <c r="H9" s="58">
        <f t="shared" si="2"/>
        <v>0.49534481566023381</v>
      </c>
      <c r="I9" s="62">
        <v>629</v>
      </c>
      <c r="J9" s="62">
        <v>57462</v>
      </c>
      <c r="K9" s="62">
        <v>191307</v>
      </c>
      <c r="L9" s="62">
        <v>195052</v>
      </c>
      <c r="M9" s="62">
        <f t="shared" si="3"/>
        <v>107418</v>
      </c>
      <c r="N9" s="62">
        <v>100</v>
      </c>
      <c r="O9" s="65">
        <f t="shared" si="4"/>
        <v>107418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252" ht="14.5" x14ac:dyDescent="0.35">
      <c r="A10" s="45">
        <v>8</v>
      </c>
      <c r="B10" s="12">
        <f>'Population Totals'!B10</f>
        <v>214905</v>
      </c>
      <c r="C10" s="12">
        <v>107445</v>
      </c>
      <c r="D10" s="12">
        <v>21810</v>
      </c>
      <c r="E10" s="52">
        <f t="shared" si="0"/>
        <v>0.10148670342709569</v>
      </c>
      <c r="F10" s="12">
        <v>36298</v>
      </c>
      <c r="G10" s="52">
        <f t="shared" si="1"/>
        <v>0.16890253833089039</v>
      </c>
      <c r="H10" s="59">
        <f t="shared" si="2"/>
        <v>0.50003489914148114</v>
      </c>
      <c r="I10" s="12">
        <v>1113</v>
      </c>
      <c r="J10" s="12">
        <v>41940</v>
      </c>
      <c r="K10" s="12">
        <v>178387</v>
      </c>
      <c r="L10" s="12">
        <v>190521</v>
      </c>
      <c r="M10" s="12">
        <f t="shared" si="3"/>
        <v>107460</v>
      </c>
      <c r="N10" s="12">
        <v>162</v>
      </c>
      <c r="O10" s="12">
        <f t="shared" si="4"/>
        <v>107460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252" ht="14.5" x14ac:dyDescent="0.35">
      <c r="A11" s="45">
        <v>9</v>
      </c>
      <c r="B11" s="48">
        <f>'Population Totals'!B11</f>
        <v>217606</v>
      </c>
      <c r="C11" s="48">
        <v>141327</v>
      </c>
      <c r="D11" s="48">
        <v>14104</v>
      </c>
      <c r="E11" s="51">
        <f t="shared" si="0"/>
        <v>6.4814389309118314E-2</v>
      </c>
      <c r="F11" s="48">
        <v>30244</v>
      </c>
      <c r="G11" s="55">
        <f t="shared" si="1"/>
        <v>0.13898513827743719</v>
      </c>
      <c r="H11" s="58">
        <f t="shared" si="2"/>
        <v>0.35053720945194528</v>
      </c>
      <c r="I11" s="62">
        <v>760</v>
      </c>
      <c r="J11" s="62">
        <v>24075</v>
      </c>
      <c r="K11" s="62">
        <v>187342</v>
      </c>
      <c r="L11" s="62">
        <v>194942</v>
      </c>
      <c r="M11" s="62">
        <f t="shared" si="3"/>
        <v>76279</v>
      </c>
      <c r="N11" s="62">
        <v>143</v>
      </c>
      <c r="O11" s="65">
        <f t="shared" si="4"/>
        <v>76279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252" ht="14.5" x14ac:dyDescent="0.35">
      <c r="A12" s="45">
        <v>10</v>
      </c>
      <c r="B12" s="12">
        <f>'Population Totals'!B12</f>
        <v>212876</v>
      </c>
      <c r="C12" s="12">
        <v>92468</v>
      </c>
      <c r="D12" s="12">
        <v>16901</v>
      </c>
      <c r="E12" s="52">
        <f t="shared" si="0"/>
        <v>7.9393637610627787E-2</v>
      </c>
      <c r="F12" s="12">
        <v>30041</v>
      </c>
      <c r="G12" s="52">
        <f t="shared" si="1"/>
        <v>0.14111971288449615</v>
      </c>
      <c r="H12" s="59">
        <f t="shared" si="2"/>
        <v>0.5656250587196302</v>
      </c>
      <c r="I12" s="12">
        <v>841</v>
      </c>
      <c r="J12" s="12">
        <v>65857</v>
      </c>
      <c r="K12" s="12">
        <v>182671</v>
      </c>
      <c r="L12" s="12">
        <v>190065</v>
      </c>
      <c r="M12" s="12">
        <f t="shared" si="3"/>
        <v>120408</v>
      </c>
      <c r="N12" s="12">
        <v>134</v>
      </c>
      <c r="O12" s="12">
        <f t="shared" si="4"/>
        <v>120408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252" ht="14.5" x14ac:dyDescent="0.35">
      <c r="A13" s="45">
        <v>11</v>
      </c>
      <c r="B13" s="48">
        <f>'Population Totals'!B13</f>
        <v>217357</v>
      </c>
      <c r="C13" s="48">
        <v>82322</v>
      </c>
      <c r="D13" s="48">
        <v>35080</v>
      </c>
      <c r="E13" s="51">
        <f t="shared" si="0"/>
        <v>0.16139346788923292</v>
      </c>
      <c r="F13" s="48">
        <v>77568</v>
      </c>
      <c r="G13" s="55">
        <f t="shared" si="1"/>
        <v>0.3568691139461807</v>
      </c>
      <c r="H13" s="58">
        <f t="shared" si="2"/>
        <v>0.62125903467567178</v>
      </c>
      <c r="I13" s="62">
        <v>2222</v>
      </c>
      <c r="J13" s="62">
        <v>20169</v>
      </c>
      <c r="K13" s="62">
        <v>139696</v>
      </c>
      <c r="L13" s="62">
        <v>187050</v>
      </c>
      <c r="M13" s="62">
        <f t="shared" si="3"/>
        <v>135035</v>
      </c>
      <c r="N13" s="62">
        <v>231</v>
      </c>
      <c r="O13" s="65">
        <f t="shared" si="4"/>
        <v>135035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252" ht="14.5" x14ac:dyDescent="0.35">
      <c r="A14" s="45">
        <v>12</v>
      </c>
      <c r="B14" s="12">
        <f>'Population Totals'!B14</f>
        <v>218137</v>
      </c>
      <c r="C14" s="12">
        <v>80907</v>
      </c>
      <c r="D14" s="12">
        <v>59689</v>
      </c>
      <c r="E14" s="52">
        <f t="shared" si="0"/>
        <v>0.27363079165845317</v>
      </c>
      <c r="F14" s="12">
        <v>52210</v>
      </c>
      <c r="G14" s="52">
        <f t="shared" si="1"/>
        <v>0.23934499878516713</v>
      </c>
      <c r="H14" s="59">
        <f t="shared" si="2"/>
        <v>0.6291000609708578</v>
      </c>
      <c r="I14" s="12">
        <v>1578</v>
      </c>
      <c r="J14" s="12">
        <v>18863</v>
      </c>
      <c r="K14" s="12">
        <v>165395</v>
      </c>
      <c r="L14" s="12">
        <v>188696</v>
      </c>
      <c r="M14" s="12">
        <f t="shared" si="3"/>
        <v>137230</v>
      </c>
      <c r="N14" s="12">
        <v>378</v>
      </c>
      <c r="O14" s="12">
        <f t="shared" si="4"/>
        <v>137230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252" ht="14.5" x14ac:dyDescent="0.35">
      <c r="A15" s="45">
        <v>13</v>
      </c>
      <c r="B15" s="48">
        <f>'Population Totals'!B15</f>
        <v>217165</v>
      </c>
      <c r="C15" s="48">
        <v>128192</v>
      </c>
      <c r="D15" s="48">
        <v>41319</v>
      </c>
      <c r="E15" s="51">
        <f t="shared" si="0"/>
        <v>0.19026546635047084</v>
      </c>
      <c r="F15" s="48">
        <v>30256</v>
      </c>
      <c r="G15" s="55">
        <f t="shared" si="1"/>
        <v>0.13932263486289226</v>
      </c>
      <c r="H15" s="58">
        <f t="shared" si="2"/>
        <v>0.40970230009439829</v>
      </c>
      <c r="I15" s="62">
        <v>1393</v>
      </c>
      <c r="J15" s="62">
        <v>8421</v>
      </c>
      <c r="K15" s="62">
        <v>186908</v>
      </c>
      <c r="L15" s="62">
        <v>193008</v>
      </c>
      <c r="M15" s="62">
        <f t="shared" si="3"/>
        <v>88973</v>
      </c>
      <c r="N15" s="62">
        <v>290</v>
      </c>
      <c r="O15" s="65">
        <f t="shared" si="4"/>
        <v>88973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252" ht="14.5" x14ac:dyDescent="0.35">
      <c r="A16" s="45">
        <v>14</v>
      </c>
      <c r="B16" s="12">
        <f>'Population Totals'!B16</f>
        <v>213235</v>
      </c>
      <c r="C16" s="12">
        <v>166523</v>
      </c>
      <c r="D16" s="12">
        <v>16265</v>
      </c>
      <c r="E16" s="52">
        <f t="shared" si="0"/>
        <v>7.6277346589443573E-2</v>
      </c>
      <c r="F16" s="12">
        <v>20121</v>
      </c>
      <c r="G16" s="52">
        <f t="shared" si="1"/>
        <v>9.4360681876802591E-2</v>
      </c>
      <c r="H16" s="59">
        <f t="shared" si="2"/>
        <v>0.21906347457030975</v>
      </c>
      <c r="I16" s="12">
        <v>961</v>
      </c>
      <c r="J16" s="12">
        <v>3146</v>
      </c>
      <c r="K16" s="12">
        <v>193311</v>
      </c>
      <c r="L16" s="12">
        <v>196414</v>
      </c>
      <c r="M16" s="12">
        <f t="shared" si="3"/>
        <v>46712</v>
      </c>
      <c r="N16" s="12">
        <v>100</v>
      </c>
      <c r="O16" s="12">
        <f t="shared" si="4"/>
        <v>46712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ht="14.5" x14ac:dyDescent="0.35">
      <c r="A17" s="45">
        <v>15</v>
      </c>
      <c r="B17" s="48">
        <f>'Population Totals'!B17</f>
        <v>216173</v>
      </c>
      <c r="C17" s="48">
        <v>59996</v>
      </c>
      <c r="D17" s="48">
        <v>107372</v>
      </c>
      <c r="E17" s="51">
        <f t="shared" si="0"/>
        <v>0.49669477686852659</v>
      </c>
      <c r="F17" s="48">
        <v>38272</v>
      </c>
      <c r="G17" s="55">
        <f t="shared" si="1"/>
        <v>0.17704338654688606</v>
      </c>
      <c r="H17" s="58">
        <f t="shared" si="2"/>
        <v>0.72246302729758105</v>
      </c>
      <c r="I17" s="62">
        <v>1400</v>
      </c>
      <c r="J17" s="62">
        <v>4405</v>
      </c>
      <c r="K17" s="62">
        <v>176363</v>
      </c>
      <c r="L17" s="62">
        <v>199799</v>
      </c>
      <c r="M17" s="62">
        <f t="shared" si="3"/>
        <v>156177</v>
      </c>
      <c r="N17" s="62">
        <v>251</v>
      </c>
      <c r="O17" s="65">
        <f t="shared" si="4"/>
        <v>156177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4.5" x14ac:dyDescent="0.35">
      <c r="A18" s="45">
        <v>16</v>
      </c>
      <c r="B18" s="12">
        <f>'Population Totals'!B18</f>
        <v>213251</v>
      </c>
      <c r="C18" s="12">
        <v>76386</v>
      </c>
      <c r="D18" s="12">
        <v>111126</v>
      </c>
      <c r="E18" s="52">
        <f t="shared" si="0"/>
        <v>0.52110423866711064</v>
      </c>
      <c r="F18" s="12">
        <v>10182</v>
      </c>
      <c r="G18" s="52">
        <f t="shared" si="1"/>
        <v>4.7746552184983894E-2</v>
      </c>
      <c r="H18" s="59">
        <f t="shared" si="2"/>
        <v>0.64180238310723048</v>
      </c>
      <c r="I18" s="12">
        <v>1333</v>
      </c>
      <c r="J18" s="12">
        <v>5806</v>
      </c>
      <c r="K18" s="12">
        <v>201255</v>
      </c>
      <c r="L18" s="12">
        <v>199617</v>
      </c>
      <c r="M18" s="12">
        <f t="shared" si="3"/>
        <v>136865</v>
      </c>
      <c r="N18" s="12">
        <v>95</v>
      </c>
      <c r="O18" s="12">
        <f t="shared" si="4"/>
        <v>136865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4.5" x14ac:dyDescent="0.35">
      <c r="A19" s="45">
        <v>17</v>
      </c>
      <c r="B19" s="48">
        <f>'Population Totals'!B19</f>
        <v>214793</v>
      </c>
      <c r="C19" s="48">
        <v>132155</v>
      </c>
      <c r="D19" s="48">
        <v>50112</v>
      </c>
      <c r="E19" s="51">
        <f t="shared" si="0"/>
        <v>0.23330369239221019</v>
      </c>
      <c r="F19" s="48">
        <v>17971</v>
      </c>
      <c r="G19" s="55">
        <f t="shared" si="1"/>
        <v>8.3666599935752095E-2</v>
      </c>
      <c r="H19" s="58">
        <f t="shared" si="2"/>
        <v>0.38473320825166557</v>
      </c>
      <c r="I19" s="62">
        <v>907</v>
      </c>
      <c r="J19" s="62">
        <v>6348</v>
      </c>
      <c r="K19" s="62">
        <v>196567</v>
      </c>
      <c r="L19" s="62">
        <v>198827</v>
      </c>
      <c r="M19" s="62">
        <f t="shared" si="3"/>
        <v>82638</v>
      </c>
      <c r="N19" s="62">
        <v>173</v>
      </c>
      <c r="O19" s="65">
        <f t="shared" si="4"/>
        <v>82638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4.5" x14ac:dyDescent="0.35">
      <c r="A20" s="45">
        <v>18</v>
      </c>
      <c r="B20" s="12">
        <f>'Population Totals'!B20</f>
        <v>217245</v>
      </c>
      <c r="C20" s="12">
        <v>88654</v>
      </c>
      <c r="D20" s="12">
        <v>104134</v>
      </c>
      <c r="E20" s="52">
        <f t="shared" si="0"/>
        <v>0.47933899514373174</v>
      </c>
      <c r="F20" s="12">
        <v>10385</v>
      </c>
      <c r="G20" s="52">
        <f t="shared" si="1"/>
        <v>4.7803171534442683E-2</v>
      </c>
      <c r="H20" s="59">
        <f t="shared" si="2"/>
        <v>0.59191696011415684</v>
      </c>
      <c r="I20" s="12">
        <v>875</v>
      </c>
      <c r="J20" s="12">
        <v>4311</v>
      </c>
      <c r="K20" s="12">
        <v>206282</v>
      </c>
      <c r="L20" s="12">
        <v>202250</v>
      </c>
      <c r="M20" s="12">
        <f t="shared" si="3"/>
        <v>128591</v>
      </c>
      <c r="N20" s="12">
        <v>297</v>
      </c>
      <c r="O20" s="12">
        <f t="shared" si="4"/>
        <v>128591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4.5" x14ac:dyDescent="0.35">
      <c r="A21" s="45">
        <v>19</v>
      </c>
      <c r="B21" s="48">
        <f>'Population Totals'!B21</f>
        <v>212691</v>
      </c>
      <c r="C21" s="48">
        <v>120184</v>
      </c>
      <c r="D21" s="48">
        <v>61905</v>
      </c>
      <c r="E21" s="51">
        <f t="shared" si="0"/>
        <v>0.29105603904255467</v>
      </c>
      <c r="F21" s="48">
        <v>16687</v>
      </c>
      <c r="G21" s="55">
        <f t="shared" si="1"/>
        <v>7.8456540239126238E-2</v>
      </c>
      <c r="H21" s="58">
        <f t="shared" si="2"/>
        <v>0.43493612799789366</v>
      </c>
      <c r="I21" s="62">
        <v>930</v>
      </c>
      <c r="J21" s="62">
        <v>5583</v>
      </c>
      <c r="K21" s="62">
        <v>195722</v>
      </c>
      <c r="L21" s="62">
        <v>196228</v>
      </c>
      <c r="M21" s="62">
        <f t="shared" si="3"/>
        <v>92507</v>
      </c>
      <c r="N21" s="62">
        <v>342</v>
      </c>
      <c r="O21" s="65">
        <f t="shared" si="4"/>
        <v>92507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4.5" x14ac:dyDescent="0.35">
      <c r="A22" s="45">
        <v>20</v>
      </c>
      <c r="B22" s="12">
        <f>'Population Totals'!B22</f>
        <v>212098</v>
      </c>
      <c r="C22" s="12">
        <v>71718</v>
      </c>
      <c r="D22" s="12">
        <v>107654</v>
      </c>
      <c r="E22" s="52">
        <f t="shared" si="0"/>
        <v>0.50756725664551294</v>
      </c>
      <c r="F22" s="12">
        <v>16373</v>
      </c>
      <c r="G22" s="52">
        <f t="shared" si="1"/>
        <v>7.7195447387528413E-2</v>
      </c>
      <c r="H22" s="59">
        <f t="shared" si="2"/>
        <v>0.66186385538760384</v>
      </c>
      <c r="I22" s="12">
        <v>1063</v>
      </c>
      <c r="J22" s="12">
        <v>5937</v>
      </c>
      <c r="K22" s="12">
        <v>194135</v>
      </c>
      <c r="L22" s="12">
        <v>194078</v>
      </c>
      <c r="M22" s="12">
        <f t="shared" si="3"/>
        <v>140380</v>
      </c>
      <c r="N22" s="12">
        <v>435</v>
      </c>
      <c r="O22" s="12">
        <f t="shared" si="4"/>
        <v>140380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4.5" x14ac:dyDescent="0.35">
      <c r="A23" s="45">
        <v>21</v>
      </c>
      <c r="B23" s="48">
        <f>'Population Totals'!B23</f>
        <v>216663</v>
      </c>
      <c r="C23" s="48">
        <v>134519</v>
      </c>
      <c r="D23" s="48">
        <v>67794</v>
      </c>
      <c r="E23" s="51">
        <f t="shared" si="0"/>
        <v>0.31290067985765913</v>
      </c>
      <c r="F23" s="48">
        <v>10017</v>
      </c>
      <c r="G23" s="55">
        <f t="shared" si="1"/>
        <v>4.6233090098447817E-2</v>
      </c>
      <c r="H23" s="58">
        <f t="shared" si="2"/>
        <v>0.37913256993579891</v>
      </c>
      <c r="I23" s="62">
        <v>776</v>
      </c>
      <c r="J23" s="62">
        <v>3570</v>
      </c>
      <c r="K23" s="62">
        <v>213766</v>
      </c>
      <c r="L23" s="62">
        <v>210393</v>
      </c>
      <c r="M23" s="62">
        <f t="shared" si="3"/>
        <v>82144</v>
      </c>
      <c r="N23" s="62">
        <v>204</v>
      </c>
      <c r="O23" s="65">
        <f t="shared" si="4"/>
        <v>82144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4.5" x14ac:dyDescent="0.35">
      <c r="A24" s="45">
        <v>22</v>
      </c>
      <c r="B24" s="12">
        <f>'Population Totals'!B24</f>
        <v>215249</v>
      </c>
      <c r="C24" s="12">
        <v>70340</v>
      </c>
      <c r="D24" s="12">
        <v>110344</v>
      </c>
      <c r="E24" s="52">
        <f t="shared" si="0"/>
        <v>0.51263420503695722</v>
      </c>
      <c r="F24" s="12">
        <v>17813</v>
      </c>
      <c r="G24" s="52">
        <f t="shared" si="1"/>
        <v>8.2755320582209441E-2</v>
      </c>
      <c r="H24" s="59">
        <f t="shared" si="2"/>
        <v>0.67321567115294378</v>
      </c>
      <c r="I24" s="12">
        <v>1129</v>
      </c>
      <c r="J24" s="12">
        <v>7118</v>
      </c>
      <c r="K24" s="12">
        <v>195165</v>
      </c>
      <c r="L24" s="12">
        <v>197323</v>
      </c>
      <c r="M24" s="12">
        <f t="shared" si="3"/>
        <v>144909</v>
      </c>
      <c r="N24" s="12">
        <v>291</v>
      </c>
      <c r="O24" s="12">
        <f t="shared" si="4"/>
        <v>144909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ht="14.5" x14ac:dyDescent="0.35">
      <c r="A25" s="45">
        <v>23</v>
      </c>
      <c r="B25" s="48">
        <f>'Population Totals'!B25</f>
        <v>214671</v>
      </c>
      <c r="C25" s="48">
        <v>127418</v>
      </c>
      <c r="D25" s="48">
        <v>47382</v>
      </c>
      <c r="E25" s="51">
        <f t="shared" si="0"/>
        <v>0.2207191469737412</v>
      </c>
      <c r="F25" s="48">
        <v>23675</v>
      </c>
      <c r="G25" s="55">
        <f t="shared" si="1"/>
        <v>0.11028504082992113</v>
      </c>
      <c r="H25" s="58">
        <f t="shared" si="2"/>
        <v>0.40644986980076492</v>
      </c>
      <c r="I25" s="62">
        <v>1342</v>
      </c>
      <c r="J25" s="62">
        <v>8655</v>
      </c>
      <c r="K25" s="62">
        <v>189961</v>
      </c>
      <c r="L25" s="62">
        <v>195599</v>
      </c>
      <c r="M25" s="62">
        <f t="shared" si="3"/>
        <v>87253</v>
      </c>
      <c r="N25" s="62">
        <v>439</v>
      </c>
      <c r="O25" s="65">
        <f t="shared" si="4"/>
        <v>87253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4.5" x14ac:dyDescent="0.35">
      <c r="A26" s="45">
        <v>24</v>
      </c>
      <c r="B26" s="12">
        <f>'Population Totals'!B26</f>
        <v>214795</v>
      </c>
      <c r="C26" s="12">
        <v>143141</v>
      </c>
      <c r="D26" s="12">
        <v>32285</v>
      </c>
      <c r="E26" s="52">
        <f t="shared" si="0"/>
        <v>0.15030610582183013</v>
      </c>
      <c r="F26" s="12">
        <v>18904</v>
      </c>
      <c r="G26" s="52">
        <f t="shared" si="1"/>
        <v>8.800949742777997E-2</v>
      </c>
      <c r="H26" s="59">
        <f t="shared" si="2"/>
        <v>0.3335924951698131</v>
      </c>
      <c r="I26" s="12">
        <v>959</v>
      </c>
      <c r="J26" s="12">
        <v>10158</v>
      </c>
      <c r="K26" s="12">
        <v>195033</v>
      </c>
      <c r="L26" s="12">
        <v>193618</v>
      </c>
      <c r="M26" s="12">
        <f t="shared" si="3"/>
        <v>71654</v>
      </c>
      <c r="N26" s="12">
        <v>358</v>
      </c>
      <c r="O26" s="12">
        <f t="shared" si="4"/>
        <v>71654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4.5" x14ac:dyDescent="0.35">
      <c r="A27" s="45">
        <v>25</v>
      </c>
      <c r="B27" s="48">
        <f>'Population Totals'!B27</f>
        <v>214916</v>
      </c>
      <c r="C27" s="48">
        <v>121982</v>
      </c>
      <c r="D27" s="48">
        <v>45103</v>
      </c>
      <c r="E27" s="51">
        <f t="shared" si="0"/>
        <v>0.20986338848666455</v>
      </c>
      <c r="F27" s="48">
        <v>17460</v>
      </c>
      <c r="G27" s="55">
        <f t="shared" si="1"/>
        <v>8.1241043012153583E-2</v>
      </c>
      <c r="H27" s="58">
        <f t="shared" si="2"/>
        <v>0.43242010832139066</v>
      </c>
      <c r="I27" s="62">
        <v>859</v>
      </c>
      <c r="J27" s="62">
        <v>22348</v>
      </c>
      <c r="K27" s="62">
        <v>199467</v>
      </c>
      <c r="L27" s="62">
        <v>196059</v>
      </c>
      <c r="M27" s="62">
        <f t="shared" si="3"/>
        <v>92934</v>
      </c>
      <c r="N27" s="62">
        <v>343</v>
      </c>
      <c r="O27" s="65">
        <f t="shared" si="4"/>
        <v>92934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ht="14.5" x14ac:dyDescent="0.35">
      <c r="A28" s="45">
        <v>26</v>
      </c>
      <c r="B28" s="12">
        <f>'Population Totals'!B28</f>
        <v>217438</v>
      </c>
      <c r="C28" s="12">
        <v>162815</v>
      </c>
      <c r="D28" s="12">
        <v>24878</v>
      </c>
      <c r="E28" s="52">
        <f t="shared" si="0"/>
        <v>0.11441422382472245</v>
      </c>
      <c r="F28" s="12">
        <v>11619</v>
      </c>
      <c r="G28" s="52">
        <f t="shared" si="1"/>
        <v>5.3435921963962144E-2</v>
      </c>
      <c r="H28" s="59">
        <f t="shared" si="2"/>
        <v>0.25121183969683314</v>
      </c>
      <c r="I28" s="12">
        <v>942</v>
      </c>
      <c r="J28" s="12">
        <v>7105</v>
      </c>
      <c r="K28" s="12">
        <v>205056</v>
      </c>
      <c r="L28" s="12">
        <v>199560</v>
      </c>
      <c r="M28" s="12">
        <f t="shared" si="3"/>
        <v>54623</v>
      </c>
      <c r="N28" s="12">
        <v>248</v>
      </c>
      <c r="O28" s="12">
        <f t="shared" si="4"/>
        <v>54623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ht="14.5" x14ac:dyDescent="0.35">
      <c r="A29" s="45">
        <v>27</v>
      </c>
      <c r="B29" s="48">
        <f>'Population Totals'!B29</f>
        <v>212207</v>
      </c>
      <c r="C29" s="48">
        <v>153383</v>
      </c>
      <c r="D29" s="48">
        <v>38677</v>
      </c>
      <c r="E29" s="51">
        <f t="shared" si="0"/>
        <v>0.18226071712997216</v>
      </c>
      <c r="F29" s="48">
        <v>8788</v>
      </c>
      <c r="G29" s="55">
        <f t="shared" si="1"/>
        <v>4.1412394501595139E-2</v>
      </c>
      <c r="H29" s="58">
        <f t="shared" si="2"/>
        <v>0.27720103483862457</v>
      </c>
      <c r="I29" s="62">
        <v>1224</v>
      </c>
      <c r="J29" s="62">
        <v>2356</v>
      </c>
      <c r="K29" s="62">
        <v>203946</v>
      </c>
      <c r="L29" s="62">
        <v>199786</v>
      </c>
      <c r="M29" s="62">
        <f t="shared" si="3"/>
        <v>58824</v>
      </c>
      <c r="N29" s="62">
        <v>92</v>
      </c>
      <c r="O29" s="65">
        <f t="shared" si="4"/>
        <v>58824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ht="14.5" x14ac:dyDescent="0.35">
      <c r="A30" s="45">
        <v>28</v>
      </c>
      <c r="B30" s="12">
        <f>'Population Totals'!B30</f>
        <v>216849</v>
      </c>
      <c r="C30" s="12">
        <v>137487</v>
      </c>
      <c r="D30" s="12">
        <v>26855</v>
      </c>
      <c r="E30" s="52">
        <f t="shared" si="0"/>
        <v>0.12384193609377954</v>
      </c>
      <c r="F30" s="12">
        <v>16131</v>
      </c>
      <c r="G30" s="52">
        <f t="shared" si="1"/>
        <v>7.4388168725703141E-2</v>
      </c>
      <c r="H30" s="59">
        <f t="shared" si="2"/>
        <v>0.3659781691407385</v>
      </c>
      <c r="I30" s="12">
        <v>748</v>
      </c>
      <c r="J30" s="12">
        <v>29060</v>
      </c>
      <c r="K30" s="12">
        <v>201288</v>
      </c>
      <c r="L30" s="12">
        <v>202287</v>
      </c>
      <c r="M30" s="12">
        <f t="shared" si="3"/>
        <v>79362</v>
      </c>
      <c r="N30" s="12">
        <v>77</v>
      </c>
      <c r="O30" s="12">
        <f t="shared" si="4"/>
        <v>79362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ht="14.5" x14ac:dyDescent="0.35">
      <c r="A31" s="45">
        <v>29</v>
      </c>
      <c r="B31" s="48">
        <f>'Population Totals'!B31</f>
        <v>217506</v>
      </c>
      <c r="C31" s="48">
        <v>158191</v>
      </c>
      <c r="D31" s="48">
        <v>28840</v>
      </c>
      <c r="E31" s="51">
        <f t="shared" si="0"/>
        <v>0.13259404338271127</v>
      </c>
      <c r="F31" s="48">
        <v>13946</v>
      </c>
      <c r="G31" s="55">
        <f t="shared" si="1"/>
        <v>6.4117771463775716E-2</v>
      </c>
      <c r="H31" s="58">
        <f t="shared" si="2"/>
        <v>0.27270512077827735</v>
      </c>
      <c r="I31" s="62">
        <v>496</v>
      </c>
      <c r="J31" s="62">
        <v>8843</v>
      </c>
      <c r="K31" s="62">
        <v>203052</v>
      </c>
      <c r="L31" s="62">
        <v>202843</v>
      </c>
      <c r="M31" s="62">
        <f t="shared" si="3"/>
        <v>59315</v>
      </c>
      <c r="N31" s="62">
        <v>124</v>
      </c>
      <c r="O31" s="65">
        <f t="shared" si="4"/>
        <v>59315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ht="14.5" x14ac:dyDescent="0.35">
      <c r="A32" s="45">
        <v>30</v>
      </c>
      <c r="B32" s="12">
        <f>'Population Totals'!B32</f>
        <v>219780</v>
      </c>
      <c r="C32" s="12">
        <v>180345</v>
      </c>
      <c r="D32" s="12">
        <v>8421</v>
      </c>
      <c r="E32" s="52">
        <f t="shared" si="0"/>
        <v>3.8315588315588317E-2</v>
      </c>
      <c r="F32" s="12">
        <v>22154</v>
      </c>
      <c r="G32" s="52">
        <f t="shared" si="1"/>
        <v>0.1008008008008008</v>
      </c>
      <c r="H32" s="59">
        <f t="shared" si="2"/>
        <v>0.17942942942942944</v>
      </c>
      <c r="I32" s="12">
        <v>927</v>
      </c>
      <c r="J32" s="12">
        <v>2993</v>
      </c>
      <c r="K32" s="12">
        <v>196858</v>
      </c>
      <c r="L32" s="12">
        <v>204160</v>
      </c>
      <c r="M32" s="12">
        <f t="shared" si="3"/>
        <v>39435</v>
      </c>
      <c r="N32" s="12">
        <v>79</v>
      </c>
      <c r="O32" s="12">
        <f t="shared" si="4"/>
        <v>39435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ht="14.5" x14ac:dyDescent="0.35">
      <c r="A33" s="45">
        <v>31</v>
      </c>
      <c r="B33" s="48">
        <f>'Population Totals'!B33</f>
        <v>214583</v>
      </c>
      <c r="C33" s="48">
        <v>174663</v>
      </c>
      <c r="D33" s="48">
        <v>12017</v>
      </c>
      <c r="E33" s="51">
        <f t="shared" si="0"/>
        <v>5.6001640390897695E-2</v>
      </c>
      <c r="F33" s="48">
        <v>20629</v>
      </c>
      <c r="G33" s="55">
        <f t="shared" si="1"/>
        <v>9.6135294967448492E-2</v>
      </c>
      <c r="H33" s="58">
        <f t="shared" si="2"/>
        <v>0.18603524044309194</v>
      </c>
      <c r="I33" s="62">
        <v>782</v>
      </c>
      <c r="J33" s="62">
        <v>4027</v>
      </c>
      <c r="K33" s="62">
        <v>194698</v>
      </c>
      <c r="L33" s="62">
        <v>201397</v>
      </c>
      <c r="M33" s="62">
        <f t="shared" si="3"/>
        <v>39920</v>
      </c>
      <c r="N33" s="62">
        <v>93</v>
      </c>
      <c r="O33" s="65">
        <f t="shared" si="4"/>
        <v>39920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4.5" x14ac:dyDescent="0.35">
      <c r="A34" s="45">
        <v>32</v>
      </c>
      <c r="B34" s="12">
        <f>'Population Totals'!B34</f>
        <v>216923</v>
      </c>
      <c r="C34" s="12">
        <v>161501</v>
      </c>
      <c r="D34" s="12">
        <v>30124</v>
      </c>
      <c r="E34" s="52">
        <f t="shared" si="0"/>
        <v>0.13886955279062155</v>
      </c>
      <c r="F34" s="12">
        <v>13093</v>
      </c>
      <c r="G34" s="52">
        <f t="shared" si="1"/>
        <v>6.0357822821922986E-2</v>
      </c>
      <c r="H34" s="59">
        <f t="shared" si="2"/>
        <v>0.25549157996155319</v>
      </c>
      <c r="I34" s="12">
        <v>922</v>
      </c>
      <c r="J34" s="12">
        <v>3401</v>
      </c>
      <c r="K34" s="12">
        <v>204659</v>
      </c>
      <c r="L34" s="12">
        <v>201599</v>
      </c>
      <c r="M34" s="12">
        <f t="shared" si="3"/>
        <v>55422</v>
      </c>
      <c r="N34" s="12">
        <v>120</v>
      </c>
      <c r="O34" s="12">
        <f t="shared" si="4"/>
        <v>55422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4.5" x14ac:dyDescent="0.35">
      <c r="A35" s="45">
        <v>33</v>
      </c>
      <c r="B35" s="48">
        <f>'Population Totals'!B35</f>
        <v>216222</v>
      </c>
      <c r="C35" s="48">
        <v>160840</v>
      </c>
      <c r="D35" s="48">
        <v>34643</v>
      </c>
      <c r="E35" s="51">
        <f t="shared" si="0"/>
        <v>0.16021958912599088</v>
      </c>
      <c r="F35" s="48">
        <v>7974</v>
      </c>
      <c r="G35" s="55">
        <f t="shared" si="1"/>
        <v>3.6878763493076561E-2</v>
      </c>
      <c r="H35" s="58">
        <f t="shared" si="2"/>
        <v>0.25613489839146802</v>
      </c>
      <c r="I35" s="62">
        <v>813</v>
      </c>
      <c r="J35" s="62">
        <v>3391</v>
      </c>
      <c r="K35" s="62">
        <v>207793</v>
      </c>
      <c r="L35" s="62">
        <v>204027</v>
      </c>
      <c r="M35" s="62">
        <f t="shared" si="3"/>
        <v>55382</v>
      </c>
      <c r="N35" s="62">
        <v>114</v>
      </c>
      <c r="O35" s="65">
        <f t="shared" si="4"/>
        <v>55382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14.5" x14ac:dyDescent="0.35">
      <c r="A36" s="45">
        <v>34</v>
      </c>
      <c r="B36" s="12">
        <f>'Population Totals'!B36</f>
        <v>219484</v>
      </c>
      <c r="C36" s="12">
        <v>147092</v>
      </c>
      <c r="D36" s="12">
        <v>54862</v>
      </c>
      <c r="E36" s="52">
        <f t="shared" si="0"/>
        <v>0.24995899473310126</v>
      </c>
      <c r="F36" s="12">
        <v>10012</v>
      </c>
      <c r="G36" s="52">
        <f t="shared" si="1"/>
        <v>4.5616081354449528E-2</v>
      </c>
      <c r="H36" s="59">
        <f t="shared" si="2"/>
        <v>0.32982814237028668</v>
      </c>
      <c r="I36" s="12">
        <v>705</v>
      </c>
      <c r="J36" s="12">
        <v>1504</v>
      </c>
      <c r="K36" s="12">
        <v>208729</v>
      </c>
      <c r="L36" s="12">
        <v>209238</v>
      </c>
      <c r="M36" s="12">
        <f t="shared" si="3"/>
        <v>72392</v>
      </c>
      <c r="N36" s="12">
        <v>68</v>
      </c>
      <c r="O36" s="12">
        <f t="shared" si="4"/>
        <v>72392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4.5" x14ac:dyDescent="0.35">
      <c r="A37" s="45">
        <v>35</v>
      </c>
      <c r="B37" s="48">
        <f>'Population Totals'!B37</f>
        <v>215116</v>
      </c>
      <c r="C37" s="48">
        <v>157388</v>
      </c>
      <c r="D37" s="48">
        <v>22005</v>
      </c>
      <c r="E37" s="51">
        <f t="shared" si="0"/>
        <v>0.10229364621878428</v>
      </c>
      <c r="F37" s="48">
        <v>14901</v>
      </c>
      <c r="G37" s="55">
        <f t="shared" si="1"/>
        <v>6.9269603376782757E-2</v>
      </c>
      <c r="H37" s="58">
        <f t="shared" si="2"/>
        <v>0.26835753732869705</v>
      </c>
      <c r="I37" s="62">
        <v>589</v>
      </c>
      <c r="J37" s="62">
        <v>12746</v>
      </c>
      <c r="K37" s="62">
        <v>199539</v>
      </c>
      <c r="L37" s="62">
        <v>199743</v>
      </c>
      <c r="M37" s="62">
        <f t="shared" si="3"/>
        <v>57728</v>
      </c>
      <c r="N37" s="62">
        <v>102</v>
      </c>
      <c r="O37" s="65">
        <f t="shared" si="4"/>
        <v>57728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4.5" x14ac:dyDescent="0.35">
      <c r="A38" s="45">
        <v>36</v>
      </c>
      <c r="B38" s="12">
        <f>'Population Totals'!B38</f>
        <v>217058</v>
      </c>
      <c r="C38" s="12">
        <v>145465</v>
      </c>
      <c r="D38" s="12">
        <v>59904</v>
      </c>
      <c r="E38" s="52">
        <f t="shared" si="0"/>
        <v>0.27598153488929228</v>
      </c>
      <c r="F38" s="12">
        <v>6176</v>
      </c>
      <c r="G38" s="52">
        <f t="shared" si="1"/>
        <v>2.845322448377853E-2</v>
      </c>
      <c r="H38" s="59">
        <f t="shared" si="2"/>
        <v>0.32983350072330897</v>
      </c>
      <c r="I38" s="12">
        <v>561</v>
      </c>
      <c r="J38" s="12">
        <v>1140</v>
      </c>
      <c r="K38" s="12">
        <v>213359</v>
      </c>
      <c r="L38" s="12">
        <v>210482</v>
      </c>
      <c r="M38" s="12">
        <f t="shared" si="3"/>
        <v>71593</v>
      </c>
      <c r="N38" s="12">
        <v>57</v>
      </c>
      <c r="O38" s="12">
        <f t="shared" si="4"/>
        <v>71593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2" ht="14.5" x14ac:dyDescent="0.35">
      <c r="A39" s="45">
        <v>37</v>
      </c>
      <c r="B39" s="48">
        <f>'Population Totals'!B39</f>
        <v>219159</v>
      </c>
      <c r="C39" s="48">
        <v>155833</v>
      </c>
      <c r="D39" s="48">
        <v>35157</v>
      </c>
      <c r="E39" s="51">
        <f t="shared" si="0"/>
        <v>0.16041777887287312</v>
      </c>
      <c r="F39" s="48">
        <v>13029</v>
      </c>
      <c r="G39" s="55">
        <f t="shared" si="1"/>
        <v>5.9449988364611996E-2</v>
      </c>
      <c r="H39" s="58">
        <f t="shared" si="2"/>
        <v>0.28895003171213596</v>
      </c>
      <c r="I39" s="62">
        <v>703</v>
      </c>
      <c r="J39" s="62">
        <v>6463</v>
      </c>
      <c r="K39" s="62">
        <v>205832</v>
      </c>
      <c r="L39" s="62">
        <v>205008</v>
      </c>
      <c r="M39" s="62">
        <f t="shared" si="3"/>
        <v>63326</v>
      </c>
      <c r="N39" s="62">
        <v>84</v>
      </c>
      <c r="O39" s="65">
        <f t="shared" si="4"/>
        <v>63326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ht="14.5" x14ac:dyDescent="0.35">
      <c r="A40" s="45">
        <v>38</v>
      </c>
      <c r="B40" s="12">
        <f>'Population Totals'!B40</f>
        <v>217855</v>
      </c>
      <c r="C40" s="12">
        <v>183353</v>
      </c>
      <c r="D40" s="12">
        <v>9799</v>
      </c>
      <c r="E40" s="52">
        <f t="shared" si="0"/>
        <v>4.4979458814348991E-2</v>
      </c>
      <c r="F40" s="12">
        <v>7481</v>
      </c>
      <c r="G40" s="52">
        <f t="shared" si="1"/>
        <v>3.4339354157581881E-2</v>
      </c>
      <c r="H40" s="59">
        <f t="shared" si="2"/>
        <v>0.15837139381698837</v>
      </c>
      <c r="I40" s="12">
        <v>523</v>
      </c>
      <c r="J40" s="12">
        <v>9119</v>
      </c>
      <c r="K40" s="12">
        <v>209500</v>
      </c>
      <c r="L40" s="12">
        <v>205865</v>
      </c>
      <c r="M40" s="12">
        <f t="shared" si="3"/>
        <v>34502</v>
      </c>
      <c r="N40" s="12">
        <v>107</v>
      </c>
      <c r="O40" s="12">
        <f t="shared" si="4"/>
        <v>34502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14.5" x14ac:dyDescent="0.35">
      <c r="A41" s="45">
        <v>39</v>
      </c>
      <c r="B41" s="48">
        <f>'Population Totals'!B41</f>
        <v>216642</v>
      </c>
      <c r="C41" s="48">
        <v>199050</v>
      </c>
      <c r="D41" s="48">
        <v>6150</v>
      </c>
      <c r="E41" s="51">
        <f t="shared" si="0"/>
        <v>2.8387847231838702E-2</v>
      </c>
      <c r="F41" s="48">
        <v>5782</v>
      </c>
      <c r="G41" s="55">
        <f t="shared" si="1"/>
        <v>2.6689192308047376E-2</v>
      </c>
      <c r="H41" s="58">
        <f t="shared" si="2"/>
        <v>8.1203090813415688E-2</v>
      </c>
      <c r="I41" s="62">
        <v>392</v>
      </c>
      <c r="J41" s="62">
        <v>830</v>
      </c>
      <c r="K41" s="62">
        <v>212003</v>
      </c>
      <c r="L41" s="62">
        <v>209279</v>
      </c>
      <c r="M41" s="62">
        <f t="shared" si="3"/>
        <v>17592</v>
      </c>
      <c r="N41" s="62">
        <v>30</v>
      </c>
      <c r="O41" s="65">
        <f t="shared" si="4"/>
        <v>17592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ht="14.5" x14ac:dyDescent="0.35">
      <c r="A42" s="45">
        <v>40</v>
      </c>
      <c r="B42" s="48">
        <f>'Population Totals'!B42</f>
        <v>213557</v>
      </c>
      <c r="C42" s="48">
        <v>200434</v>
      </c>
      <c r="D42" s="48">
        <v>5610</v>
      </c>
      <c r="E42" s="51">
        <f t="shared" si="0"/>
        <v>2.6269333245924977E-2</v>
      </c>
      <c r="F42" s="48">
        <v>3038</v>
      </c>
      <c r="G42" s="55">
        <f t="shared" si="1"/>
        <v>1.4225710231928711E-2</v>
      </c>
      <c r="H42" s="58">
        <f t="shared" si="2"/>
        <v>6.1449636396840188E-2</v>
      </c>
      <c r="I42" s="62">
        <v>385</v>
      </c>
      <c r="J42" s="62">
        <v>858</v>
      </c>
      <c r="K42" s="62">
        <v>211942</v>
      </c>
      <c r="L42" s="62">
        <v>208230</v>
      </c>
      <c r="M42" s="62">
        <f t="shared" si="3"/>
        <v>13123</v>
      </c>
      <c r="N42" s="62">
        <v>28</v>
      </c>
      <c r="O42" s="65">
        <f t="shared" si="4"/>
        <v>13123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048576"/>
  <sheetViews>
    <sheetView showRowColHeaders="0" zoomScale="120" workbookViewId="0">
      <pane xSplit="1" ySplit="2" topLeftCell="B27" activePane="bottomRight" state="frozen"/>
      <selection pane="topRight"/>
      <selection pane="bottomLeft"/>
      <selection pane="bottomRight" activeCell="L3" sqref="L3"/>
    </sheetView>
  </sheetViews>
  <sheetFormatPr defaultColWidth="9.26953125" defaultRowHeight="12.5" x14ac:dyDescent="0.25"/>
  <cols>
    <col min="1" max="1" width="11" style="1" customWidth="1"/>
    <col min="2" max="6" width="13.1796875" style="42" customWidth="1"/>
    <col min="7" max="7" width="16.1796875" style="42" customWidth="1"/>
    <col min="8" max="8" width="13.1796875" style="42" customWidth="1"/>
    <col min="9" max="11" width="16.453125" style="42" customWidth="1"/>
    <col min="12" max="13" width="13.1796875" style="42" customWidth="1"/>
    <col min="14" max="258" width="9.1796875" style="42" bestFit="1"/>
  </cols>
  <sheetData>
    <row r="1" spans="1:15" ht="15" customHeight="1" x14ac:dyDescent="0.3">
      <c r="A1" s="66" t="s">
        <v>0</v>
      </c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5" s="44" customFormat="1" ht="18.75" customHeight="1" x14ac:dyDescent="0.3">
      <c r="A2" s="67"/>
      <c r="B2" s="68" t="s">
        <v>31</v>
      </c>
      <c r="C2" s="68" t="s">
        <v>32</v>
      </c>
      <c r="D2" s="68" t="s">
        <v>33</v>
      </c>
      <c r="E2" s="68" t="s">
        <v>34</v>
      </c>
      <c r="F2" s="68" t="s">
        <v>35</v>
      </c>
      <c r="G2" s="68" t="s">
        <v>36</v>
      </c>
      <c r="H2" s="68" t="s">
        <v>37</v>
      </c>
      <c r="I2" s="68" t="s">
        <v>38</v>
      </c>
      <c r="J2" s="68" t="s">
        <v>39</v>
      </c>
      <c r="K2" s="68" t="s">
        <v>40</v>
      </c>
      <c r="L2" s="68" t="s">
        <v>41</v>
      </c>
      <c r="M2" s="68" t="s">
        <v>42</v>
      </c>
    </row>
    <row r="3" spans="1:15" ht="12.65" customHeight="1" x14ac:dyDescent="0.3">
      <c r="A3" s="66">
        <v>1</v>
      </c>
      <c r="B3" s="48">
        <v>173848</v>
      </c>
      <c r="C3" s="48">
        <v>91004</v>
      </c>
      <c r="D3" s="48">
        <v>32856</v>
      </c>
      <c r="E3" s="48">
        <v>30824</v>
      </c>
      <c r="F3" s="48">
        <v>143024</v>
      </c>
      <c r="G3" s="48">
        <v>87230</v>
      </c>
      <c r="H3" s="48">
        <v>15365</v>
      </c>
      <c r="I3" s="48">
        <v>1084</v>
      </c>
      <c r="J3" s="69">
        <v>237</v>
      </c>
      <c r="K3" s="69">
        <v>99</v>
      </c>
      <c r="L3" s="48">
        <f t="shared" ref="L3:L42" si="0">B3-C3</f>
        <v>82844</v>
      </c>
      <c r="M3" s="48">
        <v>156839</v>
      </c>
      <c r="N3" s="44"/>
      <c r="O3" s="44"/>
    </row>
    <row r="4" spans="1:15" ht="13" x14ac:dyDescent="0.3">
      <c r="A4" s="66">
        <v>2</v>
      </c>
      <c r="B4" s="12">
        <v>178711</v>
      </c>
      <c r="C4" s="12">
        <v>113121</v>
      </c>
      <c r="D4" s="12">
        <v>15104</v>
      </c>
      <c r="E4" s="12">
        <v>24482</v>
      </c>
      <c r="F4" s="12">
        <v>154229</v>
      </c>
      <c r="G4" s="12">
        <v>109293</v>
      </c>
      <c r="H4" s="12">
        <v>22049</v>
      </c>
      <c r="I4" s="12">
        <v>1428</v>
      </c>
      <c r="J4" s="7">
        <v>188</v>
      </c>
      <c r="K4" s="7">
        <v>115</v>
      </c>
      <c r="L4" s="12">
        <f t="shared" si="0"/>
        <v>65590</v>
      </c>
      <c r="M4" s="12">
        <v>162602</v>
      </c>
      <c r="N4" s="44"/>
      <c r="O4" s="44"/>
    </row>
    <row r="5" spans="1:15" ht="13" x14ac:dyDescent="0.3">
      <c r="A5" s="66">
        <v>3</v>
      </c>
      <c r="B5" s="48">
        <v>166663</v>
      </c>
      <c r="C5" s="48">
        <v>80482</v>
      </c>
      <c r="D5" s="48">
        <v>10076</v>
      </c>
      <c r="E5" s="48">
        <v>36789</v>
      </c>
      <c r="F5" s="48">
        <v>129874</v>
      </c>
      <c r="G5" s="48">
        <v>76308</v>
      </c>
      <c r="H5" s="48">
        <v>36999</v>
      </c>
      <c r="I5" s="48">
        <v>1139</v>
      </c>
      <c r="J5" s="69">
        <v>209</v>
      </c>
      <c r="K5" s="69">
        <v>92</v>
      </c>
      <c r="L5" s="48">
        <f t="shared" si="0"/>
        <v>86181</v>
      </c>
      <c r="M5" s="48">
        <v>148840</v>
      </c>
      <c r="N5" s="44"/>
      <c r="O5" s="44"/>
    </row>
    <row r="6" spans="1:15" ht="13" x14ac:dyDescent="0.3">
      <c r="A6" s="66">
        <v>4</v>
      </c>
      <c r="B6" s="12">
        <v>162913</v>
      </c>
      <c r="C6" s="12">
        <v>78434</v>
      </c>
      <c r="D6" s="12">
        <v>30590</v>
      </c>
      <c r="E6" s="12">
        <v>32037</v>
      </c>
      <c r="F6" s="12">
        <v>130876</v>
      </c>
      <c r="G6" s="12">
        <v>74521</v>
      </c>
      <c r="H6" s="12">
        <v>18973</v>
      </c>
      <c r="I6" s="12">
        <v>859</v>
      </c>
      <c r="J6" s="7">
        <v>266</v>
      </c>
      <c r="K6" s="7">
        <v>223</v>
      </c>
      <c r="L6" s="12">
        <f t="shared" si="0"/>
        <v>84479</v>
      </c>
      <c r="M6" s="12">
        <v>146217</v>
      </c>
      <c r="N6" s="44"/>
      <c r="O6" s="44"/>
    </row>
    <row r="7" spans="1:15" ht="13" x14ac:dyDescent="0.3">
      <c r="A7" s="66">
        <v>5</v>
      </c>
      <c r="B7" s="48">
        <v>164648</v>
      </c>
      <c r="C7" s="48">
        <v>91085</v>
      </c>
      <c r="D7" s="48">
        <v>13931</v>
      </c>
      <c r="E7" s="48">
        <v>23160</v>
      </c>
      <c r="F7" s="48">
        <v>141488</v>
      </c>
      <c r="G7" s="48">
        <v>87964</v>
      </c>
      <c r="H7" s="48">
        <v>32309</v>
      </c>
      <c r="I7" s="48">
        <v>1076</v>
      </c>
      <c r="J7" s="69">
        <v>254</v>
      </c>
      <c r="K7" s="69">
        <v>164</v>
      </c>
      <c r="L7" s="48">
        <f t="shared" si="0"/>
        <v>73563</v>
      </c>
      <c r="M7" s="48">
        <v>148438</v>
      </c>
      <c r="N7" s="44"/>
      <c r="O7" s="44"/>
    </row>
    <row r="8" spans="1:15" ht="13" x14ac:dyDescent="0.3">
      <c r="A8" s="66">
        <v>6</v>
      </c>
      <c r="B8" s="12">
        <v>164230</v>
      </c>
      <c r="C8" s="12">
        <v>98984</v>
      </c>
      <c r="D8" s="12">
        <v>8241</v>
      </c>
      <c r="E8" s="12">
        <v>18914</v>
      </c>
      <c r="F8" s="12">
        <v>145316</v>
      </c>
      <c r="G8" s="12">
        <v>96166</v>
      </c>
      <c r="H8" s="12">
        <v>34086</v>
      </c>
      <c r="I8" s="12">
        <v>1151</v>
      </c>
      <c r="J8" s="7">
        <v>119</v>
      </c>
      <c r="K8" s="7">
        <v>79</v>
      </c>
      <c r="L8" s="12">
        <f t="shared" si="0"/>
        <v>65246</v>
      </c>
      <c r="M8" s="12">
        <v>150465</v>
      </c>
      <c r="N8" s="44"/>
      <c r="O8" s="44"/>
    </row>
    <row r="9" spans="1:15" ht="13" x14ac:dyDescent="0.3">
      <c r="A9" s="66">
        <v>7</v>
      </c>
      <c r="B9" s="48">
        <v>165933</v>
      </c>
      <c r="C9" s="48">
        <v>88051</v>
      </c>
      <c r="D9" s="48">
        <v>12541</v>
      </c>
      <c r="E9" s="48">
        <v>17677</v>
      </c>
      <c r="F9" s="48">
        <v>148256</v>
      </c>
      <c r="G9" s="48">
        <v>85332</v>
      </c>
      <c r="H9" s="48">
        <v>43410</v>
      </c>
      <c r="I9" s="48">
        <v>1037</v>
      </c>
      <c r="J9" s="69">
        <v>139</v>
      </c>
      <c r="K9" s="69">
        <v>84</v>
      </c>
      <c r="L9" s="48">
        <f t="shared" si="0"/>
        <v>77882</v>
      </c>
      <c r="M9" s="48">
        <v>152407</v>
      </c>
      <c r="N9" s="44"/>
      <c r="O9" s="44"/>
    </row>
    <row r="10" spans="1:15" ht="13" x14ac:dyDescent="0.3">
      <c r="A10" s="66">
        <v>8</v>
      </c>
      <c r="B10" s="12">
        <v>159551</v>
      </c>
      <c r="C10" s="12">
        <v>82659</v>
      </c>
      <c r="D10" s="12">
        <v>16017</v>
      </c>
      <c r="E10" s="12">
        <v>24609</v>
      </c>
      <c r="F10" s="12">
        <v>134942</v>
      </c>
      <c r="G10" s="12">
        <v>79424</v>
      </c>
      <c r="H10" s="12">
        <v>32549</v>
      </c>
      <c r="I10" s="12">
        <v>868</v>
      </c>
      <c r="J10" s="7">
        <v>221</v>
      </c>
      <c r="K10" s="7">
        <v>111</v>
      </c>
      <c r="L10" s="12">
        <f t="shared" si="0"/>
        <v>76892</v>
      </c>
      <c r="M10" s="12">
        <v>144721</v>
      </c>
      <c r="N10" s="44"/>
      <c r="O10" s="44"/>
    </row>
    <row r="11" spans="1:15" ht="13" x14ac:dyDescent="0.3">
      <c r="A11" s="66">
        <v>9</v>
      </c>
      <c r="B11" s="48">
        <v>162680</v>
      </c>
      <c r="C11" s="48">
        <v>109473</v>
      </c>
      <c r="D11" s="48">
        <v>10619</v>
      </c>
      <c r="E11" s="48">
        <v>20166</v>
      </c>
      <c r="F11" s="48">
        <v>142514</v>
      </c>
      <c r="G11" s="48">
        <v>106619</v>
      </c>
      <c r="H11" s="48">
        <v>18198</v>
      </c>
      <c r="I11" s="48">
        <v>1174</v>
      </c>
      <c r="J11" s="69">
        <v>194</v>
      </c>
      <c r="K11" s="69">
        <v>112</v>
      </c>
      <c r="L11" s="48">
        <f t="shared" si="0"/>
        <v>53207</v>
      </c>
      <c r="M11" s="48">
        <v>148936</v>
      </c>
      <c r="N11" s="44"/>
      <c r="O11" s="44"/>
    </row>
    <row r="12" spans="1:15" ht="13" x14ac:dyDescent="0.3">
      <c r="A12" s="66">
        <v>10</v>
      </c>
      <c r="B12" s="12">
        <v>147595</v>
      </c>
      <c r="C12" s="12">
        <v>67032</v>
      </c>
      <c r="D12" s="12">
        <v>12136</v>
      </c>
      <c r="E12" s="12">
        <v>20039</v>
      </c>
      <c r="F12" s="12">
        <v>127556</v>
      </c>
      <c r="G12" s="12">
        <v>64291</v>
      </c>
      <c r="H12" s="12">
        <v>45108</v>
      </c>
      <c r="I12" s="12">
        <v>764</v>
      </c>
      <c r="J12" s="7">
        <v>145</v>
      </c>
      <c r="K12" s="7">
        <v>103</v>
      </c>
      <c r="L12" s="12">
        <f t="shared" si="0"/>
        <v>80563</v>
      </c>
      <c r="M12" s="12">
        <v>134482</v>
      </c>
      <c r="N12" s="44"/>
      <c r="O12" s="44"/>
    </row>
    <row r="13" spans="1:15" ht="13" x14ac:dyDescent="0.3">
      <c r="A13" s="66">
        <v>11</v>
      </c>
      <c r="B13" s="48">
        <v>160506</v>
      </c>
      <c r="C13" s="48">
        <v>65683</v>
      </c>
      <c r="D13" s="48">
        <v>26226</v>
      </c>
      <c r="E13" s="48">
        <v>51869</v>
      </c>
      <c r="F13" s="48">
        <v>108637</v>
      </c>
      <c r="G13" s="48">
        <v>60361</v>
      </c>
      <c r="H13" s="48">
        <v>15514</v>
      </c>
      <c r="I13" s="48">
        <v>702</v>
      </c>
      <c r="J13" s="69">
        <v>252</v>
      </c>
      <c r="K13" s="69">
        <v>166</v>
      </c>
      <c r="L13" s="48">
        <f t="shared" si="0"/>
        <v>94823</v>
      </c>
      <c r="M13" s="48">
        <v>140853</v>
      </c>
      <c r="N13" s="44"/>
      <c r="O13" s="44"/>
    </row>
    <row r="14" spans="1:15" ht="13" x14ac:dyDescent="0.3">
      <c r="A14" s="66">
        <v>12</v>
      </c>
      <c r="B14" s="12">
        <v>159333</v>
      </c>
      <c r="C14" s="12">
        <v>62940</v>
      </c>
      <c r="D14" s="12">
        <v>43930</v>
      </c>
      <c r="E14" s="12">
        <v>34787</v>
      </c>
      <c r="F14" s="12">
        <v>124546</v>
      </c>
      <c r="G14" s="12">
        <v>58507</v>
      </c>
      <c r="H14" s="12">
        <v>14332</v>
      </c>
      <c r="I14" s="12">
        <v>703</v>
      </c>
      <c r="J14" s="7">
        <v>334</v>
      </c>
      <c r="K14" s="7">
        <v>277</v>
      </c>
      <c r="L14" s="12">
        <f t="shared" si="0"/>
        <v>96393</v>
      </c>
      <c r="M14" s="12">
        <v>141266</v>
      </c>
      <c r="N14" s="44"/>
      <c r="O14" s="44"/>
    </row>
    <row r="15" spans="1:15" ht="13" x14ac:dyDescent="0.3">
      <c r="A15" s="66">
        <v>13</v>
      </c>
      <c r="B15" s="48">
        <v>162270</v>
      </c>
      <c r="C15" s="48">
        <v>101244</v>
      </c>
      <c r="D15" s="48">
        <v>30318</v>
      </c>
      <c r="E15" s="48">
        <v>19263</v>
      </c>
      <c r="F15" s="48">
        <v>143007</v>
      </c>
      <c r="G15" s="48">
        <v>97799</v>
      </c>
      <c r="H15" s="48">
        <v>6223</v>
      </c>
      <c r="I15" s="48">
        <v>918</v>
      </c>
      <c r="J15" s="69">
        <v>588</v>
      </c>
      <c r="K15" s="69">
        <v>227</v>
      </c>
      <c r="L15" s="48">
        <f t="shared" si="0"/>
        <v>61026</v>
      </c>
      <c r="M15" s="48">
        <v>148082</v>
      </c>
      <c r="N15" s="44"/>
      <c r="O15" s="44"/>
    </row>
    <row r="16" spans="1:15" ht="13" x14ac:dyDescent="0.3">
      <c r="A16" s="66">
        <v>14</v>
      </c>
      <c r="B16" s="12">
        <v>165111</v>
      </c>
      <c r="C16" s="12">
        <v>132644</v>
      </c>
      <c r="D16" s="12">
        <v>12912</v>
      </c>
      <c r="E16" s="12">
        <v>12715</v>
      </c>
      <c r="F16" s="12">
        <v>152396</v>
      </c>
      <c r="G16" s="12">
        <v>130198</v>
      </c>
      <c r="H16" s="12">
        <v>2574</v>
      </c>
      <c r="I16" s="12">
        <v>1068</v>
      </c>
      <c r="J16" s="7">
        <v>348</v>
      </c>
      <c r="K16" s="7">
        <v>77</v>
      </c>
      <c r="L16" s="12">
        <f t="shared" si="0"/>
        <v>32467</v>
      </c>
      <c r="M16" s="12">
        <v>155102</v>
      </c>
      <c r="N16" s="44"/>
      <c r="O16" s="44"/>
    </row>
    <row r="17" spans="1:15" ht="13" x14ac:dyDescent="0.3">
      <c r="A17" s="66">
        <v>15</v>
      </c>
      <c r="B17" s="48">
        <v>166553</v>
      </c>
      <c r="C17" s="48">
        <v>51474</v>
      </c>
      <c r="D17" s="48">
        <v>82829</v>
      </c>
      <c r="E17" s="48">
        <v>25442</v>
      </c>
      <c r="F17" s="48">
        <v>141111</v>
      </c>
      <c r="G17" s="48">
        <v>48767</v>
      </c>
      <c r="H17" s="48">
        <v>3771</v>
      </c>
      <c r="I17" s="48">
        <v>441</v>
      </c>
      <c r="J17" s="69">
        <v>578</v>
      </c>
      <c r="K17" s="69">
        <v>169</v>
      </c>
      <c r="L17" s="48">
        <f t="shared" si="0"/>
        <v>115079</v>
      </c>
      <c r="M17" s="48">
        <v>156794</v>
      </c>
      <c r="N17" s="44"/>
      <c r="O17" s="44"/>
    </row>
    <row r="18" spans="1:15" ht="13" x14ac:dyDescent="0.3">
      <c r="A18" s="66">
        <v>16</v>
      </c>
      <c r="B18" s="12">
        <v>170342</v>
      </c>
      <c r="C18" s="12">
        <v>66915</v>
      </c>
      <c r="D18" s="12">
        <v>85654</v>
      </c>
      <c r="E18" s="12">
        <v>7215</v>
      </c>
      <c r="F18" s="12">
        <v>163127</v>
      </c>
      <c r="G18" s="12">
        <v>65589</v>
      </c>
      <c r="H18" s="12">
        <v>4933</v>
      </c>
      <c r="I18" s="12">
        <v>604</v>
      </c>
      <c r="J18" s="7">
        <v>954</v>
      </c>
      <c r="K18" s="7">
        <v>69</v>
      </c>
      <c r="L18" s="12">
        <f t="shared" si="0"/>
        <v>103427</v>
      </c>
      <c r="M18" s="12">
        <v>162233</v>
      </c>
      <c r="N18" s="44"/>
      <c r="O18" s="44"/>
    </row>
    <row r="19" spans="1:15" ht="13" x14ac:dyDescent="0.3">
      <c r="A19" s="66">
        <v>17</v>
      </c>
      <c r="B19" s="48">
        <v>165320</v>
      </c>
      <c r="C19" s="48">
        <v>105884</v>
      </c>
      <c r="D19" s="48">
        <v>38074</v>
      </c>
      <c r="E19" s="48">
        <v>11460</v>
      </c>
      <c r="F19" s="48">
        <v>153860</v>
      </c>
      <c r="G19" s="48">
        <v>104170</v>
      </c>
      <c r="H19" s="48">
        <v>5076</v>
      </c>
      <c r="I19" s="48">
        <v>805</v>
      </c>
      <c r="J19" s="69">
        <v>473</v>
      </c>
      <c r="K19" s="69">
        <v>120</v>
      </c>
      <c r="L19" s="48">
        <f t="shared" si="0"/>
        <v>59436</v>
      </c>
      <c r="M19" s="48">
        <v>155801</v>
      </c>
      <c r="N19" s="44"/>
      <c r="O19" s="44"/>
    </row>
    <row r="20" spans="1:15" ht="13" x14ac:dyDescent="0.3">
      <c r="A20" s="66">
        <v>18</v>
      </c>
      <c r="B20" s="12">
        <v>165776</v>
      </c>
      <c r="C20" s="12">
        <v>72073</v>
      </c>
      <c r="D20" s="12">
        <v>77906</v>
      </c>
      <c r="E20" s="12">
        <v>6726</v>
      </c>
      <c r="F20" s="12">
        <v>159050</v>
      </c>
      <c r="G20" s="12">
        <v>70660</v>
      </c>
      <c r="H20" s="12">
        <v>3483</v>
      </c>
      <c r="I20" s="12">
        <v>631</v>
      </c>
      <c r="J20" s="7">
        <v>529</v>
      </c>
      <c r="K20" s="7">
        <v>204</v>
      </c>
      <c r="L20" s="12">
        <f t="shared" si="0"/>
        <v>93703</v>
      </c>
      <c r="M20" s="12">
        <v>157230</v>
      </c>
      <c r="N20" s="44"/>
      <c r="O20" s="44"/>
    </row>
    <row r="21" spans="1:15" ht="13" x14ac:dyDescent="0.3">
      <c r="A21" s="66">
        <v>19</v>
      </c>
      <c r="B21" s="48">
        <v>169120</v>
      </c>
      <c r="C21" s="48">
        <v>99674</v>
      </c>
      <c r="D21" s="48">
        <v>48707</v>
      </c>
      <c r="E21" s="48">
        <v>11241</v>
      </c>
      <c r="F21" s="48">
        <v>157879</v>
      </c>
      <c r="G21" s="48">
        <v>97455</v>
      </c>
      <c r="H21" s="48">
        <v>4719</v>
      </c>
      <c r="I21" s="48">
        <v>844</v>
      </c>
      <c r="J21" s="69">
        <v>482</v>
      </c>
      <c r="K21" s="69">
        <v>252</v>
      </c>
      <c r="L21" s="48">
        <f t="shared" si="0"/>
        <v>69446</v>
      </c>
      <c r="M21" s="48">
        <v>159213</v>
      </c>
      <c r="N21" s="44"/>
      <c r="O21" s="44"/>
    </row>
    <row r="22" spans="1:15" ht="13" x14ac:dyDescent="0.3">
      <c r="A22" s="66">
        <v>20</v>
      </c>
      <c r="B22" s="12">
        <v>165762</v>
      </c>
      <c r="C22" s="12">
        <v>61220</v>
      </c>
      <c r="D22" s="12">
        <v>82652</v>
      </c>
      <c r="E22" s="12">
        <v>11089</v>
      </c>
      <c r="F22" s="12">
        <v>154673</v>
      </c>
      <c r="G22" s="12">
        <v>59162</v>
      </c>
      <c r="H22" s="12">
        <v>4961</v>
      </c>
      <c r="I22" s="12">
        <v>568</v>
      </c>
      <c r="J22" s="7">
        <v>595</v>
      </c>
      <c r="K22" s="7">
        <v>314</v>
      </c>
      <c r="L22" s="12">
        <f t="shared" si="0"/>
        <v>104542</v>
      </c>
      <c r="M22" s="12">
        <v>155145</v>
      </c>
      <c r="N22" s="44"/>
      <c r="O22" s="44"/>
    </row>
    <row r="23" spans="1:15" ht="13" x14ac:dyDescent="0.3">
      <c r="A23" s="66">
        <v>21</v>
      </c>
      <c r="B23" s="48">
        <v>174887</v>
      </c>
      <c r="C23" s="48">
        <v>106797</v>
      </c>
      <c r="D23" s="48">
        <v>54576</v>
      </c>
      <c r="E23" s="48">
        <v>6160</v>
      </c>
      <c r="F23" s="48">
        <v>168727</v>
      </c>
      <c r="G23" s="48">
        <v>105129</v>
      </c>
      <c r="H23" s="48">
        <v>2741</v>
      </c>
      <c r="I23" s="48">
        <v>729</v>
      </c>
      <c r="J23" s="69">
        <v>467</v>
      </c>
      <c r="K23" s="69">
        <v>135</v>
      </c>
      <c r="L23" s="48">
        <f t="shared" si="0"/>
        <v>68090</v>
      </c>
      <c r="M23" s="48">
        <v>167202</v>
      </c>
      <c r="N23" s="44"/>
      <c r="O23" s="44"/>
    </row>
    <row r="24" spans="1:15" ht="13" x14ac:dyDescent="0.3">
      <c r="A24" s="66">
        <v>22</v>
      </c>
      <c r="B24" s="12">
        <v>166144</v>
      </c>
      <c r="C24" s="12">
        <v>59913</v>
      </c>
      <c r="D24" s="12">
        <v>83216</v>
      </c>
      <c r="E24" s="12">
        <v>12161</v>
      </c>
      <c r="F24" s="12">
        <v>153983</v>
      </c>
      <c r="G24" s="12">
        <v>57560</v>
      </c>
      <c r="H24" s="12">
        <v>6097</v>
      </c>
      <c r="I24" s="12">
        <v>616</v>
      </c>
      <c r="J24" s="7">
        <v>531</v>
      </c>
      <c r="K24" s="7">
        <v>222</v>
      </c>
      <c r="L24" s="12">
        <f t="shared" si="0"/>
        <v>106231</v>
      </c>
      <c r="M24" s="12">
        <v>156028</v>
      </c>
      <c r="N24" s="44"/>
      <c r="O24" s="44"/>
    </row>
    <row r="25" spans="1:15" ht="13" x14ac:dyDescent="0.3">
      <c r="A25" s="66">
        <v>23</v>
      </c>
      <c r="B25" s="48">
        <v>173262</v>
      </c>
      <c r="C25" s="48">
        <v>107641</v>
      </c>
      <c r="D25" s="48">
        <v>37662</v>
      </c>
      <c r="E25" s="48">
        <v>16722</v>
      </c>
      <c r="F25" s="48">
        <v>156540</v>
      </c>
      <c r="G25" s="48">
        <v>103430</v>
      </c>
      <c r="H25" s="48">
        <v>7364</v>
      </c>
      <c r="I25" s="48">
        <v>995</v>
      </c>
      <c r="J25" s="69">
        <v>615</v>
      </c>
      <c r="K25" s="69">
        <v>350</v>
      </c>
      <c r="L25" s="48">
        <f t="shared" si="0"/>
        <v>65621</v>
      </c>
      <c r="M25" s="48">
        <v>161597</v>
      </c>
      <c r="N25" s="44"/>
      <c r="O25" s="44"/>
    </row>
    <row r="26" spans="1:15" ht="13" x14ac:dyDescent="0.3">
      <c r="A26" s="66">
        <v>24</v>
      </c>
      <c r="B26" s="12">
        <v>168914</v>
      </c>
      <c r="C26" s="12">
        <v>117705</v>
      </c>
      <c r="D26" s="12">
        <v>24448</v>
      </c>
      <c r="E26" s="12">
        <v>13008</v>
      </c>
      <c r="F26" s="12">
        <v>155906</v>
      </c>
      <c r="G26" s="12">
        <v>114492</v>
      </c>
      <c r="H26" s="12">
        <v>8294</v>
      </c>
      <c r="I26" s="12">
        <v>1072</v>
      </c>
      <c r="J26" s="7">
        <v>509</v>
      </c>
      <c r="K26" s="7">
        <v>279</v>
      </c>
      <c r="L26" s="12">
        <f t="shared" si="0"/>
        <v>51209</v>
      </c>
      <c r="M26" s="12">
        <v>156482</v>
      </c>
      <c r="N26" s="44"/>
      <c r="O26" s="44"/>
    </row>
    <row r="27" spans="1:15" ht="13" x14ac:dyDescent="0.3">
      <c r="A27" s="66">
        <v>25</v>
      </c>
      <c r="B27" s="48">
        <v>167640</v>
      </c>
      <c r="C27" s="48">
        <v>97184</v>
      </c>
      <c r="D27" s="48">
        <v>35324</v>
      </c>
      <c r="E27" s="48">
        <v>11380</v>
      </c>
      <c r="F27" s="48">
        <v>156260</v>
      </c>
      <c r="G27" s="48">
        <v>94658</v>
      </c>
      <c r="H27" s="48">
        <v>18038</v>
      </c>
      <c r="I27" s="48">
        <v>920</v>
      </c>
      <c r="J27" s="69">
        <v>446</v>
      </c>
      <c r="K27" s="69">
        <v>263</v>
      </c>
      <c r="L27" s="48">
        <f t="shared" si="0"/>
        <v>70456</v>
      </c>
      <c r="M27" s="48">
        <v>155434</v>
      </c>
      <c r="N27" s="44"/>
      <c r="O27" s="44"/>
    </row>
    <row r="28" spans="1:15" ht="13" x14ac:dyDescent="0.3">
      <c r="A28" s="66">
        <v>26</v>
      </c>
      <c r="B28" s="12">
        <v>170100</v>
      </c>
      <c r="C28" s="12">
        <v>131561</v>
      </c>
      <c r="D28" s="12">
        <v>19561</v>
      </c>
      <c r="E28" s="12">
        <v>7264</v>
      </c>
      <c r="F28" s="12">
        <v>162836</v>
      </c>
      <c r="G28" s="12">
        <v>129732</v>
      </c>
      <c r="H28" s="12">
        <v>5584</v>
      </c>
      <c r="I28" s="12">
        <v>1043</v>
      </c>
      <c r="J28" s="7">
        <v>587</v>
      </c>
      <c r="K28" s="7">
        <v>185</v>
      </c>
      <c r="L28" s="12">
        <f t="shared" si="0"/>
        <v>38539</v>
      </c>
      <c r="M28" s="12">
        <v>160136</v>
      </c>
      <c r="N28" s="44"/>
      <c r="O28" s="44"/>
    </row>
    <row r="29" spans="1:15" ht="13" x14ac:dyDescent="0.3">
      <c r="A29" s="66">
        <v>27</v>
      </c>
      <c r="B29" s="48">
        <v>168846</v>
      </c>
      <c r="C29" s="48">
        <v>124567</v>
      </c>
      <c r="D29" s="48">
        <v>30934</v>
      </c>
      <c r="E29" s="48">
        <v>5709</v>
      </c>
      <c r="F29" s="48">
        <v>163137</v>
      </c>
      <c r="G29" s="48">
        <v>123324</v>
      </c>
      <c r="H29" s="48">
        <v>1891</v>
      </c>
      <c r="I29" s="48">
        <v>914</v>
      </c>
      <c r="J29" s="69">
        <v>848</v>
      </c>
      <c r="K29" s="69">
        <v>60</v>
      </c>
      <c r="L29" s="48">
        <f t="shared" si="0"/>
        <v>44279</v>
      </c>
      <c r="M29" s="48">
        <v>161226</v>
      </c>
      <c r="N29" s="44"/>
      <c r="O29" s="44"/>
    </row>
    <row r="30" spans="1:15" ht="13" x14ac:dyDescent="0.3">
      <c r="A30" s="66">
        <v>28</v>
      </c>
      <c r="B30" s="12">
        <v>167313</v>
      </c>
      <c r="C30" s="12">
        <v>110446</v>
      </c>
      <c r="D30" s="12">
        <v>20868</v>
      </c>
      <c r="E30" s="12">
        <v>10601</v>
      </c>
      <c r="F30" s="12">
        <v>156712</v>
      </c>
      <c r="G30" s="12">
        <v>108674</v>
      </c>
      <c r="H30" s="12">
        <v>20843</v>
      </c>
      <c r="I30" s="12">
        <v>1196</v>
      </c>
      <c r="J30" s="7">
        <v>297</v>
      </c>
      <c r="K30" s="7">
        <v>56</v>
      </c>
      <c r="L30" s="12">
        <f t="shared" si="0"/>
        <v>56867</v>
      </c>
      <c r="M30" s="12">
        <v>158131</v>
      </c>
      <c r="N30" s="44"/>
      <c r="O30" s="44"/>
    </row>
    <row r="31" spans="1:15" ht="13" x14ac:dyDescent="0.3">
      <c r="A31" s="66">
        <v>29</v>
      </c>
      <c r="B31" s="48">
        <v>173004</v>
      </c>
      <c r="C31" s="48">
        <v>128388</v>
      </c>
      <c r="D31" s="48">
        <v>23053</v>
      </c>
      <c r="E31" s="48">
        <v>9666</v>
      </c>
      <c r="F31" s="48">
        <v>163338</v>
      </c>
      <c r="G31" s="48">
        <v>126412</v>
      </c>
      <c r="H31" s="48">
        <v>7369</v>
      </c>
      <c r="I31" s="48">
        <v>1042</v>
      </c>
      <c r="J31" s="69">
        <v>212</v>
      </c>
      <c r="K31" s="69">
        <v>85</v>
      </c>
      <c r="L31" s="48">
        <f t="shared" si="0"/>
        <v>44616</v>
      </c>
      <c r="M31" s="48">
        <v>163691</v>
      </c>
      <c r="N31" s="44"/>
      <c r="O31" s="44"/>
    </row>
    <row r="32" spans="1:15" ht="13" x14ac:dyDescent="0.3">
      <c r="A32" s="66">
        <v>30</v>
      </c>
      <c r="B32" s="12">
        <v>170910</v>
      </c>
      <c r="C32" s="12">
        <v>144869</v>
      </c>
      <c r="D32" s="12">
        <v>6565</v>
      </c>
      <c r="E32" s="12">
        <v>13853</v>
      </c>
      <c r="F32" s="12">
        <v>157057</v>
      </c>
      <c r="G32" s="12">
        <v>142599</v>
      </c>
      <c r="H32" s="12">
        <v>2386</v>
      </c>
      <c r="I32" s="12">
        <v>866</v>
      </c>
      <c r="J32" s="7">
        <v>298</v>
      </c>
      <c r="K32" s="7">
        <v>69</v>
      </c>
      <c r="L32" s="12">
        <f t="shared" si="0"/>
        <v>26041</v>
      </c>
      <c r="M32" s="12">
        <v>161964</v>
      </c>
      <c r="N32" s="44"/>
      <c r="O32" s="44"/>
    </row>
    <row r="33" spans="1:15" ht="13" x14ac:dyDescent="0.3">
      <c r="A33" s="66">
        <v>31</v>
      </c>
      <c r="B33" s="48">
        <v>174112</v>
      </c>
      <c r="C33" s="48">
        <v>144773</v>
      </c>
      <c r="D33" s="48">
        <v>9717</v>
      </c>
      <c r="E33" s="48">
        <v>13854</v>
      </c>
      <c r="F33" s="48">
        <v>160258</v>
      </c>
      <c r="G33" s="48">
        <v>141878</v>
      </c>
      <c r="H33" s="48">
        <v>3351</v>
      </c>
      <c r="I33" s="48">
        <v>709</v>
      </c>
      <c r="J33" s="69">
        <v>297</v>
      </c>
      <c r="K33" s="69">
        <v>66</v>
      </c>
      <c r="L33" s="48">
        <f t="shared" si="0"/>
        <v>29339</v>
      </c>
      <c r="M33" s="48">
        <v>165143</v>
      </c>
      <c r="N33" s="44"/>
      <c r="O33" s="44"/>
    </row>
    <row r="34" spans="1:15" ht="13" x14ac:dyDescent="0.3">
      <c r="A34" s="66">
        <v>32</v>
      </c>
      <c r="B34" s="12">
        <v>170230</v>
      </c>
      <c r="C34" s="12">
        <v>129511</v>
      </c>
      <c r="D34" s="12">
        <v>24039</v>
      </c>
      <c r="E34" s="12">
        <v>8251</v>
      </c>
      <c r="F34" s="12">
        <v>161979</v>
      </c>
      <c r="G34" s="12">
        <v>127883</v>
      </c>
      <c r="H34" s="12">
        <v>2698</v>
      </c>
      <c r="I34" s="12">
        <v>1015</v>
      </c>
      <c r="J34" s="7">
        <v>483</v>
      </c>
      <c r="K34" s="7">
        <v>101</v>
      </c>
      <c r="L34" s="12">
        <f t="shared" si="0"/>
        <v>40719</v>
      </c>
      <c r="M34" s="12">
        <v>160736</v>
      </c>
      <c r="N34" s="44"/>
      <c r="O34" s="44"/>
    </row>
    <row r="35" spans="1:15" ht="13" x14ac:dyDescent="0.3">
      <c r="A35" s="66">
        <v>33</v>
      </c>
      <c r="B35" s="48">
        <v>173340</v>
      </c>
      <c r="C35" s="48">
        <v>133017</v>
      </c>
      <c r="D35" s="48">
        <v>26733</v>
      </c>
      <c r="E35" s="48">
        <v>5411</v>
      </c>
      <c r="F35" s="48">
        <v>167929</v>
      </c>
      <c r="G35" s="48">
        <v>131765</v>
      </c>
      <c r="H35" s="48">
        <v>2696</v>
      </c>
      <c r="I35" s="48">
        <v>763</v>
      </c>
      <c r="J35" s="69">
        <v>568</v>
      </c>
      <c r="K35" s="69">
        <v>85</v>
      </c>
      <c r="L35" s="48">
        <f t="shared" si="0"/>
        <v>40323</v>
      </c>
      <c r="M35" s="48">
        <v>166338</v>
      </c>
      <c r="N35" s="44"/>
      <c r="O35" s="44"/>
    </row>
    <row r="36" spans="1:15" ht="13" x14ac:dyDescent="0.3">
      <c r="A36" s="66">
        <v>34</v>
      </c>
      <c r="B36" s="12">
        <v>175868</v>
      </c>
      <c r="C36" s="12">
        <v>122114</v>
      </c>
      <c r="D36" s="12">
        <v>43189</v>
      </c>
      <c r="E36" s="12">
        <v>6136</v>
      </c>
      <c r="F36" s="12">
        <v>169732</v>
      </c>
      <c r="G36" s="12">
        <v>120851</v>
      </c>
      <c r="H36" s="12">
        <v>1168</v>
      </c>
      <c r="I36" s="12">
        <v>605</v>
      </c>
      <c r="J36" s="7">
        <v>293</v>
      </c>
      <c r="K36" s="7">
        <v>50</v>
      </c>
      <c r="L36" s="12">
        <f t="shared" si="0"/>
        <v>53754</v>
      </c>
      <c r="M36" s="12">
        <v>170269</v>
      </c>
      <c r="N36" s="44"/>
      <c r="O36" s="44"/>
    </row>
    <row r="37" spans="1:15" ht="13" x14ac:dyDescent="0.3">
      <c r="A37" s="66">
        <v>35</v>
      </c>
      <c r="B37" s="48">
        <v>172931</v>
      </c>
      <c r="C37" s="48">
        <v>130306</v>
      </c>
      <c r="D37" s="48">
        <v>17245</v>
      </c>
      <c r="E37" s="48">
        <v>9956</v>
      </c>
      <c r="F37" s="48">
        <v>162975</v>
      </c>
      <c r="G37" s="48">
        <v>128290</v>
      </c>
      <c r="H37" s="48">
        <v>10901</v>
      </c>
      <c r="I37" s="48">
        <v>1029</v>
      </c>
      <c r="J37" s="69">
        <v>219</v>
      </c>
      <c r="K37" s="69">
        <v>73</v>
      </c>
      <c r="L37" s="48">
        <f t="shared" si="0"/>
        <v>42625</v>
      </c>
      <c r="M37" s="48">
        <v>163714</v>
      </c>
      <c r="N37" s="44"/>
      <c r="O37" s="44"/>
    </row>
    <row r="38" spans="1:15" ht="13" x14ac:dyDescent="0.3">
      <c r="A38" s="66">
        <v>36</v>
      </c>
      <c r="B38" s="12">
        <v>176290</v>
      </c>
      <c r="C38" s="12">
        <v>118017</v>
      </c>
      <c r="D38" s="12">
        <v>49124</v>
      </c>
      <c r="E38" s="12">
        <v>4129</v>
      </c>
      <c r="F38" s="12">
        <v>172161</v>
      </c>
      <c r="G38" s="12">
        <v>117105</v>
      </c>
      <c r="H38" s="12">
        <v>900</v>
      </c>
      <c r="I38" s="12">
        <v>628</v>
      </c>
      <c r="J38" s="7">
        <v>417</v>
      </c>
      <c r="K38" s="7">
        <v>35</v>
      </c>
      <c r="L38" s="12">
        <f t="shared" si="0"/>
        <v>58273</v>
      </c>
      <c r="M38" s="12">
        <v>170909</v>
      </c>
      <c r="N38" s="44"/>
      <c r="O38" s="44"/>
    </row>
    <row r="39" spans="1:15" ht="13" x14ac:dyDescent="0.3">
      <c r="A39" s="66">
        <v>37</v>
      </c>
      <c r="B39" s="48">
        <v>173861</v>
      </c>
      <c r="C39" s="48">
        <v>129455</v>
      </c>
      <c r="D39" s="48">
        <v>26163</v>
      </c>
      <c r="E39" s="48">
        <v>8255</v>
      </c>
      <c r="F39" s="48">
        <v>165606</v>
      </c>
      <c r="G39" s="48">
        <v>127917</v>
      </c>
      <c r="H39" s="48">
        <v>4949</v>
      </c>
      <c r="I39" s="48">
        <v>824</v>
      </c>
      <c r="J39" s="69">
        <v>337</v>
      </c>
      <c r="K39" s="69">
        <v>59</v>
      </c>
      <c r="L39" s="48">
        <f t="shared" si="0"/>
        <v>44406</v>
      </c>
      <c r="M39" s="48">
        <v>165534</v>
      </c>
      <c r="N39" s="44"/>
      <c r="O39" s="44"/>
    </row>
    <row r="40" spans="1:15" ht="13" x14ac:dyDescent="0.3">
      <c r="A40" s="66">
        <v>38</v>
      </c>
      <c r="B40" s="12">
        <v>179106</v>
      </c>
      <c r="C40" s="12">
        <v>152479</v>
      </c>
      <c r="D40" s="12">
        <v>8224</v>
      </c>
      <c r="E40" s="12">
        <v>5513</v>
      </c>
      <c r="F40" s="12">
        <v>173593</v>
      </c>
      <c r="G40" s="12">
        <v>150639</v>
      </c>
      <c r="H40" s="12">
        <v>8174</v>
      </c>
      <c r="I40" s="12">
        <v>855</v>
      </c>
      <c r="J40" s="7">
        <v>284</v>
      </c>
      <c r="K40" s="7">
        <v>87</v>
      </c>
      <c r="L40" s="12">
        <f t="shared" si="0"/>
        <v>26627</v>
      </c>
      <c r="M40" s="12">
        <v>171580</v>
      </c>
      <c r="N40" s="44"/>
      <c r="O40" s="44"/>
    </row>
    <row r="41" spans="1:15" ht="13" x14ac:dyDescent="0.3">
      <c r="A41" s="66">
        <v>39</v>
      </c>
      <c r="B41" s="48">
        <v>177151</v>
      </c>
      <c r="C41" s="48">
        <v>163431</v>
      </c>
      <c r="D41" s="48">
        <v>5233</v>
      </c>
      <c r="E41" s="48">
        <v>3673</v>
      </c>
      <c r="F41" s="48">
        <v>173478</v>
      </c>
      <c r="G41" s="48">
        <v>162517</v>
      </c>
      <c r="H41" s="48">
        <v>681</v>
      </c>
      <c r="I41" s="48">
        <v>777</v>
      </c>
      <c r="J41" s="69">
        <v>260</v>
      </c>
      <c r="K41" s="69">
        <v>30</v>
      </c>
      <c r="L41" s="48">
        <f t="shared" si="0"/>
        <v>13720</v>
      </c>
      <c r="M41" s="48">
        <v>171596</v>
      </c>
      <c r="N41" s="44"/>
      <c r="O41" s="44"/>
    </row>
    <row r="42" spans="1:15" ht="13" x14ac:dyDescent="0.3">
      <c r="A42" s="66">
        <v>40</v>
      </c>
      <c r="B42" s="48">
        <v>174280</v>
      </c>
      <c r="C42" s="48">
        <v>163238</v>
      </c>
      <c r="D42" s="48">
        <v>4852</v>
      </c>
      <c r="E42" s="48">
        <v>2108</v>
      </c>
      <c r="F42" s="48">
        <v>172172</v>
      </c>
      <c r="G42" s="48">
        <v>162308</v>
      </c>
      <c r="H42" s="48">
        <v>667</v>
      </c>
      <c r="I42" s="48">
        <v>688</v>
      </c>
      <c r="J42" s="69">
        <v>303</v>
      </c>
      <c r="K42" s="69">
        <v>27</v>
      </c>
      <c r="L42" s="48">
        <f t="shared" si="0"/>
        <v>11042</v>
      </c>
      <c r="M42" s="48">
        <v>169769</v>
      </c>
      <c r="N42" s="44"/>
      <c r="O42" s="44"/>
    </row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mergeCells count="1">
    <mergeCell ref="B1:M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576"/>
  <sheetViews>
    <sheetView showRowColHeaders="0" zoomScale="112" workbookViewId="0">
      <pane ySplit="2" topLeftCell="A15" activePane="bottomLeft" state="frozen"/>
      <selection pane="bottomLeft" activeCell="B3" sqref="B3"/>
    </sheetView>
  </sheetViews>
  <sheetFormatPr defaultColWidth="9.26953125" defaultRowHeight="12.5" x14ac:dyDescent="0.25"/>
  <cols>
    <col min="2" max="4" width="11.26953125" customWidth="1"/>
    <col min="10" max="10" width="10" customWidth="1"/>
    <col min="11" max="11" width="9.54296875" customWidth="1"/>
    <col min="12" max="12" width="9.54296875" hidden="1" customWidth="1"/>
    <col min="17" max="17" width="10.1796875" customWidth="1"/>
    <col min="18" max="18" width="11.453125" hidden="1" customWidth="1"/>
    <col min="19" max="19" width="11" customWidth="1"/>
    <col min="20" max="20" width="10.1796875" customWidth="1"/>
    <col min="21" max="21" width="9.54296875" customWidth="1"/>
    <col min="22" max="22" width="10.1796875" customWidth="1"/>
    <col min="23" max="23" width="10.7265625" customWidth="1"/>
    <col min="24" max="25" width="10" customWidth="1"/>
    <col min="26" max="26" width="9.54296875" hidden="1" customWidth="1"/>
    <col min="27" max="27" width="8.81640625" customWidth="1"/>
    <col min="28" max="28" width="9.26953125" customWidth="1"/>
    <col min="29" max="29" width="6.81640625" customWidth="1"/>
    <col min="30" max="30" width="9.453125" customWidth="1"/>
    <col min="31" max="31" width="9.1796875" customWidth="1"/>
    <col min="32" max="32" width="11.1796875" hidden="1" customWidth="1"/>
    <col min="33" max="33" width="11" customWidth="1"/>
    <col min="34" max="34" width="10.1796875" customWidth="1"/>
    <col min="35" max="35" width="12.54296875" customWidth="1"/>
    <col min="36" max="36" width="10.1796875" customWidth="1"/>
    <col min="37" max="37" width="10.7265625" customWidth="1"/>
  </cols>
  <sheetData>
    <row r="1" spans="1:80" ht="15.75" customHeight="1" x14ac:dyDescent="0.35">
      <c r="A1" s="1"/>
      <c r="B1" s="71"/>
      <c r="C1" s="71"/>
      <c r="D1" s="71" t="s">
        <v>45</v>
      </c>
      <c r="E1" s="71"/>
      <c r="F1" s="71"/>
      <c r="G1" s="76"/>
      <c r="H1" s="77" t="s">
        <v>50</v>
      </c>
      <c r="I1" s="77"/>
      <c r="J1" s="71"/>
      <c r="K1" s="71"/>
      <c r="L1" s="71"/>
      <c r="M1" s="71" t="s">
        <v>56</v>
      </c>
      <c r="N1" s="71"/>
      <c r="O1" s="71"/>
      <c r="P1" s="71"/>
      <c r="Q1" s="71"/>
      <c r="R1" s="71"/>
      <c r="S1" s="76"/>
      <c r="T1" s="76"/>
      <c r="U1" s="76" t="s">
        <v>65</v>
      </c>
      <c r="V1" s="76"/>
      <c r="W1" s="76"/>
      <c r="X1" s="71"/>
      <c r="Y1" s="71"/>
      <c r="Z1" s="71"/>
      <c r="AA1" s="71" t="s">
        <v>72</v>
      </c>
      <c r="AB1" s="71"/>
      <c r="AC1" s="71"/>
      <c r="AD1" s="71"/>
      <c r="AE1" s="71"/>
      <c r="AF1" s="71"/>
      <c r="AG1" s="76"/>
      <c r="AH1" s="76"/>
      <c r="AI1" s="76" t="s">
        <v>81</v>
      </c>
      <c r="AJ1" s="76"/>
      <c r="AK1" s="76"/>
    </row>
    <row r="2" spans="1:80" ht="14.5" customHeight="1" x14ac:dyDescent="0.35">
      <c r="A2" s="70" t="s">
        <v>0</v>
      </c>
      <c r="B2" s="72" t="s">
        <v>43</v>
      </c>
      <c r="C2" s="74" t="s">
        <v>44</v>
      </c>
      <c r="D2" s="75" t="s">
        <v>46</v>
      </c>
      <c r="E2" s="72" t="s">
        <v>47</v>
      </c>
      <c r="F2" s="74" t="s">
        <v>48</v>
      </c>
      <c r="G2" s="72" t="s">
        <v>49</v>
      </c>
      <c r="H2" s="74" t="s">
        <v>51</v>
      </c>
      <c r="I2" s="75" t="s">
        <v>52</v>
      </c>
      <c r="J2" s="78" t="s">
        <v>53</v>
      </c>
      <c r="K2" s="79" t="s">
        <v>54</v>
      </c>
      <c r="L2" s="80" t="s">
        <v>55</v>
      </c>
      <c r="M2" s="78" t="s">
        <v>57</v>
      </c>
      <c r="N2" s="79" t="s">
        <v>58</v>
      </c>
      <c r="O2" s="81" t="s">
        <v>59</v>
      </c>
      <c r="P2" s="78" t="s">
        <v>60</v>
      </c>
      <c r="Q2" s="79" t="s">
        <v>61</v>
      </c>
      <c r="R2" s="80" t="s">
        <v>62</v>
      </c>
      <c r="S2" s="72" t="s">
        <v>63</v>
      </c>
      <c r="T2" s="74" t="s">
        <v>64</v>
      </c>
      <c r="U2" s="75" t="s">
        <v>66</v>
      </c>
      <c r="V2" s="82" t="s">
        <v>67</v>
      </c>
      <c r="W2" s="83" t="s">
        <v>68</v>
      </c>
      <c r="X2" s="78" t="s">
        <v>69</v>
      </c>
      <c r="Y2" s="79" t="s">
        <v>70</v>
      </c>
      <c r="Z2" s="81" t="s">
        <v>71</v>
      </c>
      <c r="AA2" s="78" t="s">
        <v>73</v>
      </c>
      <c r="AB2" s="79" t="s">
        <v>74</v>
      </c>
      <c r="AC2" s="81" t="s">
        <v>75</v>
      </c>
      <c r="AD2" s="78" t="s">
        <v>76</v>
      </c>
      <c r="AE2" s="79" t="s">
        <v>77</v>
      </c>
      <c r="AF2" s="81" t="s">
        <v>78</v>
      </c>
      <c r="AG2" s="72" t="s">
        <v>79</v>
      </c>
      <c r="AH2" s="74" t="s">
        <v>80</v>
      </c>
      <c r="AI2" s="75" t="s">
        <v>82</v>
      </c>
      <c r="AJ2" s="84" t="s">
        <v>83</v>
      </c>
      <c r="AK2" s="83" t="s">
        <v>84</v>
      </c>
    </row>
    <row r="3" spans="1:80" ht="12.65" customHeight="1" x14ac:dyDescent="0.35">
      <c r="A3" s="70">
        <v>1</v>
      </c>
      <c r="B3" s="73">
        <v>14634</v>
      </c>
      <c r="C3" s="73">
        <v>7739</v>
      </c>
      <c r="D3" s="73">
        <v>533</v>
      </c>
      <c r="E3" s="73">
        <v>14670</v>
      </c>
      <c r="F3" s="73">
        <v>8247</v>
      </c>
      <c r="G3" s="73">
        <v>59183</v>
      </c>
      <c r="H3" s="73">
        <v>12052</v>
      </c>
      <c r="I3" s="73">
        <v>1696</v>
      </c>
      <c r="J3" s="73">
        <v>47175</v>
      </c>
      <c r="K3" s="73">
        <v>13287</v>
      </c>
      <c r="L3" s="73">
        <v>60536</v>
      </c>
      <c r="M3" s="73">
        <v>47869</v>
      </c>
      <c r="N3" s="73">
        <v>12536</v>
      </c>
      <c r="O3" s="73">
        <v>517</v>
      </c>
      <c r="P3" s="73">
        <v>47207</v>
      </c>
      <c r="Q3" s="73">
        <v>13274</v>
      </c>
      <c r="R3" s="73">
        <v>60549</v>
      </c>
      <c r="S3" s="73">
        <v>55518</v>
      </c>
      <c r="T3" s="73">
        <v>13646</v>
      </c>
      <c r="U3" s="73">
        <v>2001</v>
      </c>
      <c r="V3" s="73">
        <v>1533</v>
      </c>
      <c r="W3" s="73">
        <v>627</v>
      </c>
      <c r="X3" s="73">
        <v>35928</v>
      </c>
      <c r="Y3" s="73">
        <v>12399</v>
      </c>
      <c r="Z3" s="73">
        <v>48465</v>
      </c>
      <c r="AA3" s="73">
        <v>35045</v>
      </c>
      <c r="AB3" s="73">
        <v>11212</v>
      </c>
      <c r="AC3" s="73">
        <v>2449</v>
      </c>
      <c r="AD3" s="73">
        <v>36864</v>
      </c>
      <c r="AE3" s="73">
        <v>10915</v>
      </c>
      <c r="AF3" s="73">
        <v>48121</v>
      </c>
      <c r="AG3" s="73">
        <v>53692</v>
      </c>
      <c r="AH3" s="73">
        <v>20746</v>
      </c>
      <c r="AI3" s="73">
        <v>626</v>
      </c>
      <c r="AJ3" s="73">
        <v>100</v>
      </c>
      <c r="AK3" s="73">
        <v>210</v>
      </c>
    </row>
    <row r="4" spans="1:80" ht="14.5" x14ac:dyDescent="0.35">
      <c r="A4" s="70">
        <v>2</v>
      </c>
      <c r="B4" s="12">
        <v>11581</v>
      </c>
      <c r="C4" s="12">
        <v>7490</v>
      </c>
      <c r="D4" s="12">
        <v>580</v>
      </c>
      <c r="E4" s="12">
        <v>11504</v>
      </c>
      <c r="F4" s="12">
        <v>8322</v>
      </c>
      <c r="G4" s="12">
        <v>62239</v>
      </c>
      <c r="H4" s="12">
        <v>12995</v>
      </c>
      <c r="I4" s="12">
        <v>2174</v>
      </c>
      <c r="J4" s="12">
        <v>50751</v>
      </c>
      <c r="K4" s="12">
        <v>14196</v>
      </c>
      <c r="L4" s="12">
        <v>65011</v>
      </c>
      <c r="M4" s="12">
        <v>51509</v>
      </c>
      <c r="N4" s="12">
        <v>13225</v>
      </c>
      <c r="O4" s="12">
        <v>662</v>
      </c>
      <c r="P4" s="12">
        <v>50502</v>
      </c>
      <c r="Q4" s="12">
        <v>14339</v>
      </c>
      <c r="R4" s="12">
        <v>64910</v>
      </c>
      <c r="S4" s="12">
        <v>54390</v>
      </c>
      <c r="T4" s="12">
        <v>14274</v>
      </c>
      <c r="U4" s="12">
        <v>2667</v>
      </c>
      <c r="V4" s="12">
        <v>1844</v>
      </c>
      <c r="W4" s="12">
        <v>564</v>
      </c>
      <c r="X4" s="12">
        <v>39099</v>
      </c>
      <c r="Y4" s="12">
        <v>13845</v>
      </c>
      <c r="Z4" s="12">
        <v>53102</v>
      </c>
      <c r="AA4" s="12">
        <v>37758</v>
      </c>
      <c r="AB4" s="12">
        <v>12468</v>
      </c>
      <c r="AC4" s="12">
        <v>3284</v>
      </c>
      <c r="AD4" s="12">
        <v>40072</v>
      </c>
      <c r="AE4" s="12">
        <v>12349</v>
      </c>
      <c r="AF4" s="12">
        <v>52744</v>
      </c>
      <c r="AG4" s="12">
        <v>52681</v>
      </c>
      <c r="AH4" s="12">
        <v>24703</v>
      </c>
      <c r="AI4" s="12">
        <v>909</v>
      </c>
      <c r="AJ4" s="12">
        <v>89</v>
      </c>
      <c r="AK4" s="12">
        <v>263</v>
      </c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14.5" x14ac:dyDescent="0.35">
      <c r="A5" s="70">
        <v>3</v>
      </c>
      <c r="B5" s="12">
        <v>15884</v>
      </c>
      <c r="C5" s="12">
        <v>12929</v>
      </c>
      <c r="D5" s="12">
        <v>587</v>
      </c>
      <c r="E5" s="12">
        <v>16412</v>
      </c>
      <c r="F5" s="12">
        <v>12795</v>
      </c>
      <c r="G5" s="12">
        <v>50310</v>
      </c>
      <c r="H5" s="12">
        <v>17202</v>
      </c>
      <c r="I5" s="12">
        <v>1568</v>
      </c>
      <c r="J5" s="12">
        <v>39767</v>
      </c>
      <c r="K5" s="12">
        <v>16876</v>
      </c>
      <c r="L5" s="12">
        <v>56708</v>
      </c>
      <c r="M5" s="12">
        <v>40455</v>
      </c>
      <c r="N5" s="12">
        <v>16038</v>
      </c>
      <c r="O5" s="12">
        <v>614</v>
      </c>
      <c r="P5" s="12">
        <v>39977</v>
      </c>
      <c r="Q5" s="12">
        <v>16680</v>
      </c>
      <c r="R5" s="12">
        <v>56718</v>
      </c>
      <c r="S5" s="12">
        <v>49217</v>
      </c>
      <c r="T5" s="12">
        <v>19692</v>
      </c>
      <c r="U5" s="12">
        <v>2183</v>
      </c>
      <c r="V5" s="12">
        <v>1570</v>
      </c>
      <c r="W5" s="12">
        <v>674</v>
      </c>
      <c r="X5" s="12">
        <v>29840</v>
      </c>
      <c r="Y5" s="12">
        <v>16219</v>
      </c>
      <c r="Z5" s="12">
        <v>46172</v>
      </c>
      <c r="AA5" s="12">
        <v>28778</v>
      </c>
      <c r="AB5" s="12">
        <v>15273</v>
      </c>
      <c r="AC5" s="12">
        <v>2497</v>
      </c>
      <c r="AD5" s="12">
        <v>31003</v>
      </c>
      <c r="AE5" s="12">
        <v>14781</v>
      </c>
      <c r="AF5" s="12">
        <v>45986</v>
      </c>
      <c r="AG5" s="12">
        <v>44843</v>
      </c>
      <c r="AH5" s="12">
        <v>26017</v>
      </c>
      <c r="AI5" s="12">
        <v>733</v>
      </c>
      <c r="AJ5" s="12">
        <v>111</v>
      </c>
      <c r="AK5" s="12">
        <v>225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14.5" x14ac:dyDescent="0.35">
      <c r="A6" s="70">
        <v>4</v>
      </c>
      <c r="B6" s="12">
        <v>20362</v>
      </c>
      <c r="C6" s="12">
        <v>14174</v>
      </c>
      <c r="D6" s="12">
        <v>668</v>
      </c>
      <c r="E6" s="12">
        <v>20601</v>
      </c>
      <c r="F6" s="12">
        <v>14377</v>
      </c>
      <c r="G6" s="12">
        <v>51430</v>
      </c>
      <c r="H6" s="12">
        <v>16978</v>
      </c>
      <c r="I6" s="12">
        <v>1505</v>
      </c>
      <c r="J6" s="12">
        <v>39449</v>
      </c>
      <c r="K6" s="12">
        <v>17142</v>
      </c>
      <c r="L6" s="12">
        <v>56663</v>
      </c>
      <c r="M6" s="12">
        <v>40051</v>
      </c>
      <c r="N6" s="12">
        <v>16330</v>
      </c>
      <c r="O6" s="12">
        <v>507</v>
      </c>
      <c r="P6" s="12">
        <v>39405</v>
      </c>
      <c r="Q6" s="12">
        <v>17082</v>
      </c>
      <c r="R6" s="12">
        <v>56557</v>
      </c>
      <c r="S6" s="12">
        <v>49289</v>
      </c>
      <c r="T6" s="12">
        <v>19512</v>
      </c>
      <c r="U6" s="12">
        <v>1968</v>
      </c>
      <c r="V6" s="12">
        <v>1337</v>
      </c>
      <c r="W6" s="12">
        <v>596</v>
      </c>
      <c r="X6" s="12">
        <v>30295</v>
      </c>
      <c r="Y6" s="12">
        <v>16667</v>
      </c>
      <c r="Z6" s="12">
        <v>47059</v>
      </c>
      <c r="AA6" s="12">
        <v>29382</v>
      </c>
      <c r="AB6" s="12">
        <v>15684</v>
      </c>
      <c r="AC6" s="12">
        <v>2310</v>
      </c>
      <c r="AD6" s="12">
        <v>31505</v>
      </c>
      <c r="AE6" s="12">
        <v>15249</v>
      </c>
      <c r="AF6" s="12">
        <v>46950</v>
      </c>
      <c r="AG6" s="12">
        <v>49497</v>
      </c>
      <c r="AH6" s="12">
        <v>26771</v>
      </c>
      <c r="AI6" s="12">
        <v>556</v>
      </c>
      <c r="AJ6" s="12">
        <v>132</v>
      </c>
      <c r="AK6" s="12">
        <v>202</v>
      </c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14.5" x14ac:dyDescent="0.35">
      <c r="A7" s="70">
        <v>5</v>
      </c>
      <c r="B7" s="12">
        <v>21577</v>
      </c>
      <c r="C7" s="12">
        <v>20690</v>
      </c>
      <c r="D7" s="12">
        <v>835</v>
      </c>
      <c r="E7" s="12">
        <v>21827</v>
      </c>
      <c r="F7" s="12">
        <v>21067</v>
      </c>
      <c r="G7" s="12">
        <v>56568</v>
      </c>
      <c r="H7" s="12">
        <v>26912</v>
      </c>
      <c r="I7" s="12">
        <v>1762</v>
      </c>
      <c r="J7" s="12">
        <v>43979</v>
      </c>
      <c r="K7" s="12">
        <v>26921</v>
      </c>
      <c r="L7" s="12">
        <v>70974</v>
      </c>
      <c r="M7" s="12">
        <v>44888</v>
      </c>
      <c r="N7" s="12">
        <v>25743</v>
      </c>
      <c r="O7" s="12">
        <v>623</v>
      </c>
      <c r="P7" s="12">
        <v>44033</v>
      </c>
      <c r="Q7" s="12">
        <v>26811</v>
      </c>
      <c r="R7" s="12">
        <v>70926</v>
      </c>
      <c r="S7" s="12">
        <v>53616</v>
      </c>
      <c r="T7" s="12">
        <v>30484</v>
      </c>
      <c r="U7" s="12">
        <v>2682</v>
      </c>
      <c r="V7" s="12">
        <v>1842</v>
      </c>
      <c r="W7" s="12">
        <v>725</v>
      </c>
      <c r="X7" s="12">
        <v>34010</v>
      </c>
      <c r="Y7" s="12">
        <v>27320</v>
      </c>
      <c r="Z7" s="12">
        <v>61498</v>
      </c>
      <c r="AA7" s="12">
        <v>32717</v>
      </c>
      <c r="AB7" s="12">
        <v>25943</v>
      </c>
      <c r="AC7" s="12">
        <v>3318</v>
      </c>
      <c r="AD7" s="12">
        <v>35997</v>
      </c>
      <c r="AE7" s="12">
        <v>25073</v>
      </c>
      <c r="AF7" s="12">
        <v>61325</v>
      </c>
      <c r="AG7" s="12">
        <v>51741</v>
      </c>
      <c r="AH7" s="12">
        <v>41451</v>
      </c>
      <c r="AI7" s="12">
        <v>829</v>
      </c>
      <c r="AJ7" s="12">
        <v>149</v>
      </c>
      <c r="AK7" s="12">
        <v>234</v>
      </c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</row>
    <row r="8" spans="1:80" ht="14.5" x14ac:dyDescent="0.35">
      <c r="A8" s="70">
        <v>6</v>
      </c>
      <c r="B8" s="12">
        <v>15280</v>
      </c>
      <c r="C8" s="12">
        <v>14467</v>
      </c>
      <c r="D8" s="12">
        <v>709</v>
      </c>
      <c r="E8" s="12">
        <v>15232</v>
      </c>
      <c r="F8" s="12">
        <v>15207</v>
      </c>
      <c r="G8" s="12">
        <v>53667</v>
      </c>
      <c r="H8" s="12">
        <v>22014</v>
      </c>
      <c r="I8" s="12">
        <v>1684</v>
      </c>
      <c r="J8" s="12">
        <v>43167</v>
      </c>
      <c r="K8" s="12">
        <v>21667</v>
      </c>
      <c r="L8" s="12">
        <v>64916</v>
      </c>
      <c r="M8" s="12">
        <v>43815</v>
      </c>
      <c r="N8" s="12">
        <v>20787</v>
      </c>
      <c r="O8" s="12">
        <v>581</v>
      </c>
      <c r="P8" s="12">
        <v>43020</v>
      </c>
      <c r="Q8" s="12">
        <v>21755</v>
      </c>
      <c r="R8" s="12">
        <v>64869</v>
      </c>
      <c r="S8" s="12">
        <v>49268</v>
      </c>
      <c r="T8" s="12">
        <v>24516</v>
      </c>
      <c r="U8" s="12">
        <v>2313</v>
      </c>
      <c r="V8" s="12">
        <v>1690</v>
      </c>
      <c r="W8" s="12">
        <v>688</v>
      </c>
      <c r="X8" s="12">
        <v>33782</v>
      </c>
      <c r="Y8" s="12">
        <v>21659</v>
      </c>
      <c r="Z8" s="12">
        <v>55558</v>
      </c>
      <c r="AA8" s="12">
        <v>32612</v>
      </c>
      <c r="AB8" s="12">
        <v>20149</v>
      </c>
      <c r="AC8" s="12">
        <v>3180</v>
      </c>
      <c r="AD8" s="12">
        <v>35269</v>
      </c>
      <c r="AE8" s="12">
        <v>19824</v>
      </c>
      <c r="AF8" s="12">
        <v>55322</v>
      </c>
      <c r="AG8" s="12">
        <v>45869</v>
      </c>
      <c r="AH8" s="12">
        <v>34006</v>
      </c>
      <c r="AI8" s="12">
        <v>672</v>
      </c>
      <c r="AJ8" s="12">
        <v>84</v>
      </c>
      <c r="AK8" s="12">
        <v>195</v>
      </c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14.5" x14ac:dyDescent="0.35">
      <c r="A9" s="70">
        <v>7</v>
      </c>
      <c r="B9" s="12">
        <v>15768</v>
      </c>
      <c r="C9" s="12">
        <v>14745</v>
      </c>
      <c r="D9" s="12">
        <v>704</v>
      </c>
      <c r="E9" s="12">
        <v>16072</v>
      </c>
      <c r="F9" s="12">
        <v>15022</v>
      </c>
      <c r="G9" s="12">
        <v>54034</v>
      </c>
      <c r="H9" s="12">
        <v>20764</v>
      </c>
      <c r="I9" s="12">
        <v>1523</v>
      </c>
      <c r="J9" s="12">
        <v>41870</v>
      </c>
      <c r="K9" s="12">
        <v>19977</v>
      </c>
      <c r="L9" s="12">
        <v>61908</v>
      </c>
      <c r="M9" s="12">
        <v>42475</v>
      </c>
      <c r="N9" s="12">
        <v>19121</v>
      </c>
      <c r="O9" s="12">
        <v>664</v>
      </c>
      <c r="P9" s="12">
        <v>41876</v>
      </c>
      <c r="Q9" s="12">
        <v>19932</v>
      </c>
      <c r="R9" s="12">
        <v>61865</v>
      </c>
      <c r="S9" s="12">
        <v>50733</v>
      </c>
      <c r="T9" s="12">
        <v>24367</v>
      </c>
      <c r="U9" s="12">
        <v>2503</v>
      </c>
      <c r="V9" s="12">
        <v>1631</v>
      </c>
      <c r="W9" s="12">
        <v>763</v>
      </c>
      <c r="X9" s="12">
        <v>31788</v>
      </c>
      <c r="Y9" s="12">
        <v>20279</v>
      </c>
      <c r="Z9" s="12">
        <v>52185</v>
      </c>
      <c r="AA9" s="12">
        <v>30587</v>
      </c>
      <c r="AB9" s="12">
        <v>19136</v>
      </c>
      <c r="AC9" s="12">
        <v>2874</v>
      </c>
      <c r="AD9" s="12">
        <v>33012</v>
      </c>
      <c r="AE9" s="12">
        <v>18914</v>
      </c>
      <c r="AF9" s="12">
        <v>52089</v>
      </c>
      <c r="AG9" s="12">
        <v>49938</v>
      </c>
      <c r="AH9" s="12">
        <v>34011</v>
      </c>
      <c r="AI9" s="12">
        <v>778</v>
      </c>
      <c r="AJ9" s="12">
        <v>121</v>
      </c>
      <c r="AK9" s="12">
        <v>205</v>
      </c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ht="14.5" x14ac:dyDescent="0.35">
      <c r="A10" s="70">
        <v>8</v>
      </c>
      <c r="B10" s="12">
        <v>12271</v>
      </c>
      <c r="C10" s="12">
        <v>15250</v>
      </c>
      <c r="D10" s="12">
        <v>618</v>
      </c>
      <c r="E10" s="12">
        <v>12883</v>
      </c>
      <c r="F10" s="12">
        <v>15155</v>
      </c>
      <c r="G10" s="12">
        <v>40008</v>
      </c>
      <c r="H10" s="12">
        <v>24320</v>
      </c>
      <c r="I10" s="12">
        <v>1450</v>
      </c>
      <c r="J10" s="12">
        <v>29267</v>
      </c>
      <c r="K10" s="12">
        <v>22372</v>
      </c>
      <c r="L10" s="12">
        <v>51702</v>
      </c>
      <c r="M10" s="12">
        <v>29703</v>
      </c>
      <c r="N10" s="12">
        <v>21547</v>
      </c>
      <c r="O10" s="12">
        <v>616</v>
      </c>
      <c r="P10" s="12">
        <v>27732</v>
      </c>
      <c r="Q10" s="12">
        <v>21249</v>
      </c>
      <c r="R10" s="12">
        <v>49042</v>
      </c>
      <c r="S10" s="12">
        <v>36881</v>
      </c>
      <c r="T10" s="12">
        <v>28200</v>
      </c>
      <c r="U10" s="12">
        <v>2269</v>
      </c>
      <c r="V10" s="12">
        <v>1257</v>
      </c>
      <c r="W10" s="12">
        <v>572</v>
      </c>
      <c r="X10" s="12">
        <v>20658</v>
      </c>
      <c r="Y10" s="12">
        <v>21513</v>
      </c>
      <c r="Z10" s="12">
        <v>42261</v>
      </c>
      <c r="AA10" s="12">
        <v>19772</v>
      </c>
      <c r="AB10" s="12">
        <v>20741</v>
      </c>
      <c r="AC10" s="12">
        <v>1987</v>
      </c>
      <c r="AD10" s="12">
        <v>21671</v>
      </c>
      <c r="AE10" s="12">
        <v>20396</v>
      </c>
      <c r="AF10" s="12">
        <v>42192</v>
      </c>
      <c r="AG10" s="12">
        <v>36705</v>
      </c>
      <c r="AH10" s="12">
        <v>33788</v>
      </c>
      <c r="AI10" s="12">
        <v>599</v>
      </c>
      <c r="AJ10" s="12">
        <v>112</v>
      </c>
      <c r="AK10" s="12">
        <v>118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ht="14.5" x14ac:dyDescent="0.35">
      <c r="A11" s="70">
        <v>9</v>
      </c>
      <c r="B11" s="12">
        <v>15183</v>
      </c>
      <c r="C11" s="12">
        <v>23847</v>
      </c>
      <c r="D11" s="12">
        <v>847</v>
      </c>
      <c r="E11" s="12">
        <v>15641</v>
      </c>
      <c r="F11" s="12">
        <v>24257</v>
      </c>
      <c r="G11" s="12">
        <v>49951</v>
      </c>
      <c r="H11" s="12">
        <v>33441</v>
      </c>
      <c r="I11" s="12">
        <v>1809</v>
      </c>
      <c r="J11" s="12">
        <v>36301</v>
      </c>
      <c r="K11" s="12">
        <v>28267</v>
      </c>
      <c r="L11" s="12">
        <v>64618</v>
      </c>
      <c r="M11" s="12">
        <v>36276</v>
      </c>
      <c r="N11" s="12">
        <v>27938</v>
      </c>
      <c r="O11" s="12">
        <v>745</v>
      </c>
      <c r="P11" s="12">
        <v>35078</v>
      </c>
      <c r="Q11" s="12">
        <v>29539</v>
      </c>
      <c r="R11" s="12">
        <v>64670</v>
      </c>
      <c r="S11" s="12">
        <v>45058</v>
      </c>
      <c r="T11" s="12">
        <v>37849</v>
      </c>
      <c r="U11" s="12">
        <v>2912</v>
      </c>
      <c r="V11" s="12">
        <v>1720</v>
      </c>
      <c r="W11" s="12">
        <v>649</v>
      </c>
      <c r="X11" s="12">
        <v>27710</v>
      </c>
      <c r="Y11" s="12">
        <v>25403</v>
      </c>
      <c r="Z11" s="12">
        <v>53209</v>
      </c>
      <c r="AA11" s="12">
        <v>25729</v>
      </c>
      <c r="AB11" s="12">
        <v>24985</v>
      </c>
      <c r="AC11" s="12">
        <v>2773</v>
      </c>
      <c r="AD11" s="12">
        <v>28248</v>
      </c>
      <c r="AE11" s="12">
        <v>24619</v>
      </c>
      <c r="AF11" s="12">
        <v>53006</v>
      </c>
      <c r="AG11" s="12">
        <v>42656</v>
      </c>
      <c r="AH11" s="12">
        <v>42153</v>
      </c>
      <c r="AI11" s="12">
        <v>825</v>
      </c>
      <c r="AJ11" s="12">
        <v>155</v>
      </c>
      <c r="AK11" s="12">
        <v>212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ht="14.5" x14ac:dyDescent="0.35">
      <c r="A12" s="70">
        <v>10</v>
      </c>
      <c r="B12" s="12">
        <v>13837</v>
      </c>
      <c r="C12" s="12">
        <v>15295</v>
      </c>
      <c r="D12" s="12">
        <v>529</v>
      </c>
      <c r="E12" s="12">
        <v>14384</v>
      </c>
      <c r="F12" s="12">
        <v>15194</v>
      </c>
      <c r="G12" s="12">
        <v>41238</v>
      </c>
      <c r="H12" s="12">
        <v>19311</v>
      </c>
      <c r="I12" s="12">
        <v>1184</v>
      </c>
      <c r="J12" s="12">
        <v>28245</v>
      </c>
      <c r="K12" s="12">
        <v>16155</v>
      </c>
      <c r="L12" s="12">
        <v>44430</v>
      </c>
      <c r="M12" s="12">
        <v>28598</v>
      </c>
      <c r="N12" s="12">
        <v>15580</v>
      </c>
      <c r="O12" s="12">
        <v>490</v>
      </c>
      <c r="P12" s="12">
        <v>27853</v>
      </c>
      <c r="Q12" s="12">
        <v>16595</v>
      </c>
      <c r="R12" s="12">
        <v>44473</v>
      </c>
      <c r="S12" s="12">
        <v>38517</v>
      </c>
      <c r="T12" s="12">
        <v>23930</v>
      </c>
      <c r="U12" s="12">
        <v>1928</v>
      </c>
      <c r="V12" s="12">
        <v>1202</v>
      </c>
      <c r="W12" s="12">
        <v>514</v>
      </c>
      <c r="X12" s="12">
        <v>17662</v>
      </c>
      <c r="Y12" s="12">
        <v>14435</v>
      </c>
      <c r="Z12" s="12">
        <v>32176</v>
      </c>
      <c r="AA12" s="12">
        <v>16774</v>
      </c>
      <c r="AB12" s="12">
        <v>13996</v>
      </c>
      <c r="AC12" s="12">
        <v>1610</v>
      </c>
      <c r="AD12" s="12">
        <v>18025</v>
      </c>
      <c r="AE12" s="12">
        <v>13903</v>
      </c>
      <c r="AF12" s="12">
        <v>32031</v>
      </c>
      <c r="AG12" s="12">
        <v>30059</v>
      </c>
      <c r="AH12" s="12">
        <v>24874</v>
      </c>
      <c r="AI12" s="12">
        <v>507</v>
      </c>
      <c r="AJ12" s="12">
        <v>67</v>
      </c>
      <c r="AK12" s="12">
        <v>136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ht="14.5" x14ac:dyDescent="0.35">
      <c r="A13" s="70">
        <v>11</v>
      </c>
      <c r="B13" s="12">
        <v>13008</v>
      </c>
      <c r="C13" s="12">
        <v>12218</v>
      </c>
      <c r="D13" s="12">
        <v>585</v>
      </c>
      <c r="E13" s="12">
        <v>13804</v>
      </c>
      <c r="F13" s="12">
        <v>11880</v>
      </c>
      <c r="G13" s="12">
        <v>38199</v>
      </c>
      <c r="H13" s="12">
        <v>18384</v>
      </c>
      <c r="I13" s="12">
        <v>1166</v>
      </c>
      <c r="J13" s="12">
        <v>27098</v>
      </c>
      <c r="K13" s="12">
        <v>16943</v>
      </c>
      <c r="L13" s="12">
        <v>44100</v>
      </c>
      <c r="M13" s="12">
        <v>27490</v>
      </c>
      <c r="N13" s="12">
        <v>16299</v>
      </c>
      <c r="O13" s="12">
        <v>506</v>
      </c>
      <c r="P13" s="12">
        <v>27083</v>
      </c>
      <c r="Q13" s="12">
        <v>16924</v>
      </c>
      <c r="R13" s="12">
        <v>44072</v>
      </c>
      <c r="S13" s="12">
        <v>36104</v>
      </c>
      <c r="T13" s="12">
        <v>21812</v>
      </c>
      <c r="U13" s="12">
        <v>1849</v>
      </c>
      <c r="V13" s="12">
        <v>997</v>
      </c>
      <c r="W13" s="12">
        <v>586</v>
      </c>
      <c r="X13" s="12">
        <v>17079</v>
      </c>
      <c r="Y13" s="12">
        <v>14269</v>
      </c>
      <c r="Z13" s="12">
        <v>31417</v>
      </c>
      <c r="AA13" s="12">
        <v>16529</v>
      </c>
      <c r="AB13" s="12">
        <v>13716</v>
      </c>
      <c r="AC13" s="12">
        <v>1412</v>
      </c>
      <c r="AD13" s="12">
        <v>17704</v>
      </c>
      <c r="AE13" s="12">
        <v>13525</v>
      </c>
      <c r="AF13" s="12">
        <v>31320</v>
      </c>
      <c r="AG13" s="12">
        <v>33358</v>
      </c>
      <c r="AH13" s="12">
        <v>21924</v>
      </c>
      <c r="AI13" s="12">
        <v>527</v>
      </c>
      <c r="AJ13" s="12">
        <v>141</v>
      </c>
      <c r="AK13" s="12">
        <v>152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4" spans="1:80" ht="14.5" x14ac:dyDescent="0.35">
      <c r="A14" s="70">
        <v>12</v>
      </c>
      <c r="B14" s="12">
        <v>13454</v>
      </c>
      <c r="C14" s="12">
        <v>12701</v>
      </c>
      <c r="D14" s="12">
        <v>528</v>
      </c>
      <c r="E14" s="12">
        <v>14228</v>
      </c>
      <c r="F14" s="12">
        <v>12244</v>
      </c>
      <c r="G14" s="12">
        <v>40467</v>
      </c>
      <c r="H14" s="12">
        <v>18346</v>
      </c>
      <c r="I14" s="12">
        <v>1039</v>
      </c>
      <c r="J14" s="12">
        <v>29199</v>
      </c>
      <c r="K14" s="12">
        <v>16496</v>
      </c>
      <c r="L14" s="12">
        <v>45749</v>
      </c>
      <c r="M14" s="12">
        <v>29554</v>
      </c>
      <c r="N14" s="12">
        <v>15903</v>
      </c>
      <c r="O14" s="12">
        <v>452</v>
      </c>
      <c r="P14" s="12">
        <v>29247</v>
      </c>
      <c r="Q14" s="12">
        <v>16440</v>
      </c>
      <c r="R14" s="12">
        <v>45739</v>
      </c>
      <c r="S14" s="12">
        <v>37648</v>
      </c>
      <c r="T14" s="12">
        <v>22413</v>
      </c>
      <c r="U14" s="12">
        <v>1694</v>
      </c>
      <c r="V14" s="12">
        <v>847</v>
      </c>
      <c r="W14" s="12">
        <v>535</v>
      </c>
      <c r="X14" s="12">
        <v>19679</v>
      </c>
      <c r="Y14" s="12">
        <v>14265</v>
      </c>
      <c r="Z14" s="12">
        <v>34010</v>
      </c>
      <c r="AA14" s="12">
        <v>19102</v>
      </c>
      <c r="AB14" s="12">
        <v>13642</v>
      </c>
      <c r="AC14" s="12">
        <v>1448</v>
      </c>
      <c r="AD14" s="12">
        <v>20310</v>
      </c>
      <c r="AE14" s="12">
        <v>13502</v>
      </c>
      <c r="AF14" s="12">
        <v>33926</v>
      </c>
      <c r="AG14" s="12">
        <v>37361</v>
      </c>
      <c r="AH14" s="12">
        <v>22686</v>
      </c>
      <c r="AI14" s="12">
        <v>489</v>
      </c>
      <c r="AJ14" s="12">
        <v>125</v>
      </c>
      <c r="AK14" s="12">
        <v>145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4.5" x14ac:dyDescent="0.35">
      <c r="A15" s="70">
        <v>13</v>
      </c>
      <c r="B15" s="12">
        <v>13076</v>
      </c>
      <c r="C15" s="12">
        <v>23476</v>
      </c>
      <c r="D15" s="12">
        <v>917</v>
      </c>
      <c r="E15" s="12">
        <v>13998</v>
      </c>
      <c r="F15" s="12">
        <v>23051</v>
      </c>
      <c r="G15" s="12">
        <v>36919</v>
      </c>
      <c r="H15" s="12">
        <v>32003</v>
      </c>
      <c r="I15" s="12">
        <v>1428</v>
      </c>
      <c r="J15" s="12">
        <v>25118</v>
      </c>
      <c r="K15" s="12">
        <v>27215</v>
      </c>
      <c r="L15" s="12">
        <v>52388</v>
      </c>
      <c r="M15" s="12">
        <v>25565</v>
      </c>
      <c r="N15" s="12">
        <v>26429</v>
      </c>
      <c r="O15" s="12">
        <v>673</v>
      </c>
      <c r="P15" s="12">
        <v>24976</v>
      </c>
      <c r="Q15" s="12">
        <v>27364</v>
      </c>
      <c r="R15" s="12">
        <v>52404</v>
      </c>
      <c r="S15" s="12">
        <v>33803</v>
      </c>
      <c r="T15" s="12">
        <v>39807</v>
      </c>
      <c r="U15" s="12">
        <v>2574</v>
      </c>
      <c r="V15" s="12">
        <v>1266</v>
      </c>
      <c r="W15" s="12">
        <v>681</v>
      </c>
      <c r="X15" s="12">
        <v>19518</v>
      </c>
      <c r="Y15" s="12">
        <v>23717</v>
      </c>
      <c r="Z15" s="12">
        <v>43333</v>
      </c>
      <c r="AA15" s="12">
        <v>18372</v>
      </c>
      <c r="AB15" s="12">
        <v>22943</v>
      </c>
      <c r="AC15" s="12">
        <v>2377</v>
      </c>
      <c r="AD15" s="12">
        <v>20844</v>
      </c>
      <c r="AE15" s="12">
        <v>22314</v>
      </c>
      <c r="AF15" s="12">
        <v>43302</v>
      </c>
      <c r="AG15" s="12">
        <v>33877</v>
      </c>
      <c r="AH15" s="12">
        <v>37602</v>
      </c>
      <c r="AI15" s="12">
        <v>697</v>
      </c>
      <c r="AJ15" s="12">
        <v>204</v>
      </c>
      <c r="AK15" s="12">
        <v>197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</row>
    <row r="16" spans="1:80" ht="14.5" x14ac:dyDescent="0.35">
      <c r="A16" s="70">
        <v>14</v>
      </c>
      <c r="B16" s="12">
        <v>9949</v>
      </c>
      <c r="C16" s="12">
        <v>38231</v>
      </c>
      <c r="D16" s="12">
        <v>1016</v>
      </c>
      <c r="E16" s="12">
        <v>11394</v>
      </c>
      <c r="F16" s="12">
        <v>37302</v>
      </c>
      <c r="G16" s="12">
        <v>31155</v>
      </c>
      <c r="H16" s="12">
        <v>45878</v>
      </c>
      <c r="I16" s="12">
        <v>1543</v>
      </c>
      <c r="J16" s="12">
        <v>22335</v>
      </c>
      <c r="K16" s="12">
        <v>37575</v>
      </c>
      <c r="L16" s="12">
        <v>59984</v>
      </c>
      <c r="M16" s="12">
        <v>22408</v>
      </c>
      <c r="N16" s="12">
        <v>37155</v>
      </c>
      <c r="O16" s="12">
        <v>701</v>
      </c>
      <c r="P16" s="12">
        <v>21470</v>
      </c>
      <c r="Q16" s="12">
        <v>38526</v>
      </c>
      <c r="R16" s="12">
        <v>60062</v>
      </c>
      <c r="S16" s="12">
        <v>28739</v>
      </c>
      <c r="T16" s="12">
        <v>56188</v>
      </c>
      <c r="U16" s="12">
        <v>2677</v>
      </c>
      <c r="V16" s="12">
        <v>1207</v>
      </c>
      <c r="W16" s="12">
        <v>652</v>
      </c>
      <c r="X16" s="12">
        <v>20043</v>
      </c>
      <c r="Y16" s="12">
        <v>33870</v>
      </c>
      <c r="Z16" s="12">
        <v>54011</v>
      </c>
      <c r="AA16" s="12">
        <v>18884</v>
      </c>
      <c r="AB16" s="12">
        <v>32350</v>
      </c>
      <c r="AC16" s="12">
        <v>3163</v>
      </c>
      <c r="AD16" s="12">
        <v>21538</v>
      </c>
      <c r="AE16" s="12">
        <v>32087</v>
      </c>
      <c r="AF16" s="12">
        <v>53766</v>
      </c>
      <c r="AG16" s="12">
        <v>34102</v>
      </c>
      <c r="AH16" s="12">
        <v>50945</v>
      </c>
      <c r="AI16" s="12">
        <v>830</v>
      </c>
      <c r="AJ16" s="12">
        <v>332</v>
      </c>
      <c r="AK16" s="12">
        <v>212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</row>
    <row r="17" spans="1:80" ht="14.5" x14ac:dyDescent="0.35">
      <c r="A17" s="70">
        <v>15</v>
      </c>
      <c r="B17" s="12">
        <v>19406</v>
      </c>
      <c r="C17" s="12">
        <v>8565</v>
      </c>
      <c r="D17" s="12">
        <v>535</v>
      </c>
      <c r="E17" s="12">
        <v>19819</v>
      </c>
      <c r="F17" s="12">
        <v>8266</v>
      </c>
      <c r="G17" s="12">
        <v>44897</v>
      </c>
      <c r="H17" s="12">
        <v>11454</v>
      </c>
      <c r="I17" s="12">
        <v>675</v>
      </c>
      <c r="J17" s="12">
        <v>33275</v>
      </c>
      <c r="K17" s="12">
        <v>10354</v>
      </c>
      <c r="L17" s="12">
        <v>43677</v>
      </c>
      <c r="M17" s="12">
        <v>33511</v>
      </c>
      <c r="N17" s="12">
        <v>9928</v>
      </c>
      <c r="O17" s="12">
        <v>462</v>
      </c>
      <c r="P17" s="12">
        <v>33357</v>
      </c>
      <c r="Q17" s="12">
        <v>10343</v>
      </c>
      <c r="R17" s="12">
        <v>43732</v>
      </c>
      <c r="S17" s="12">
        <v>51580</v>
      </c>
      <c r="T17" s="12">
        <v>15369</v>
      </c>
      <c r="U17" s="12">
        <v>1310</v>
      </c>
      <c r="V17" s="12">
        <v>490</v>
      </c>
      <c r="W17" s="12">
        <v>544</v>
      </c>
      <c r="X17" s="12">
        <v>30256</v>
      </c>
      <c r="Y17" s="12">
        <v>10357</v>
      </c>
      <c r="Z17" s="12">
        <v>40704</v>
      </c>
      <c r="AA17" s="12">
        <v>29775</v>
      </c>
      <c r="AB17" s="12">
        <v>9168</v>
      </c>
      <c r="AC17" s="12">
        <v>2297</v>
      </c>
      <c r="AD17" s="12">
        <v>31422</v>
      </c>
      <c r="AE17" s="12">
        <v>9090</v>
      </c>
      <c r="AF17" s="12">
        <v>40611</v>
      </c>
      <c r="AG17" s="12">
        <v>54271</v>
      </c>
      <c r="AH17" s="12">
        <v>15318</v>
      </c>
      <c r="AI17" s="12">
        <v>335</v>
      </c>
      <c r="AJ17" s="12">
        <v>139</v>
      </c>
      <c r="AK17" s="12">
        <v>108</v>
      </c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</row>
    <row r="18" spans="1:80" ht="14.5" x14ac:dyDescent="0.35">
      <c r="A18" s="70">
        <v>16</v>
      </c>
      <c r="B18" s="12">
        <v>26937</v>
      </c>
      <c r="C18" s="12">
        <v>13615</v>
      </c>
      <c r="D18" s="12">
        <v>810</v>
      </c>
      <c r="E18" s="12">
        <v>27465</v>
      </c>
      <c r="F18" s="12">
        <v>13346</v>
      </c>
      <c r="G18" s="12">
        <v>66251</v>
      </c>
      <c r="H18" s="12">
        <v>15483</v>
      </c>
      <c r="I18" s="12">
        <v>1169</v>
      </c>
      <c r="J18" s="12">
        <v>51917</v>
      </c>
      <c r="K18" s="12">
        <v>14916</v>
      </c>
      <c r="L18" s="12">
        <v>66895</v>
      </c>
      <c r="M18" s="12">
        <v>52323</v>
      </c>
      <c r="N18" s="12">
        <v>14140</v>
      </c>
      <c r="O18" s="12">
        <v>715</v>
      </c>
      <c r="P18" s="12">
        <v>51902</v>
      </c>
      <c r="Q18" s="12">
        <v>14993</v>
      </c>
      <c r="R18" s="12">
        <v>66948</v>
      </c>
      <c r="S18" s="12">
        <v>68804</v>
      </c>
      <c r="T18" s="12">
        <v>19643</v>
      </c>
      <c r="U18" s="12">
        <v>2236</v>
      </c>
      <c r="V18" s="12">
        <v>804</v>
      </c>
      <c r="W18" s="12">
        <v>827</v>
      </c>
      <c r="X18" s="12">
        <v>44197</v>
      </c>
      <c r="Y18" s="12">
        <v>14706</v>
      </c>
      <c r="Z18" s="12">
        <v>59049</v>
      </c>
      <c r="AA18" s="12">
        <v>42923</v>
      </c>
      <c r="AB18" s="12">
        <v>12542</v>
      </c>
      <c r="AC18" s="12">
        <v>4135</v>
      </c>
      <c r="AD18" s="12">
        <v>46032</v>
      </c>
      <c r="AE18" s="12">
        <v>12702</v>
      </c>
      <c r="AF18" s="12">
        <v>58970</v>
      </c>
      <c r="AG18" s="12">
        <v>70393</v>
      </c>
      <c r="AH18" s="12">
        <v>21304</v>
      </c>
      <c r="AI18" s="12">
        <v>684</v>
      </c>
      <c r="AJ18" s="12">
        <v>195</v>
      </c>
      <c r="AK18" s="12">
        <v>211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</row>
    <row r="19" spans="1:80" ht="14.5" x14ac:dyDescent="0.35">
      <c r="A19" s="70">
        <v>17</v>
      </c>
      <c r="B19" s="12">
        <v>11681</v>
      </c>
      <c r="C19" s="12">
        <v>23350</v>
      </c>
      <c r="D19" s="12">
        <v>776</v>
      </c>
      <c r="E19" s="12">
        <v>12387</v>
      </c>
      <c r="F19" s="12">
        <v>22845</v>
      </c>
      <c r="G19" s="12">
        <v>41261</v>
      </c>
      <c r="H19" s="12">
        <v>40422</v>
      </c>
      <c r="I19" s="12">
        <v>1359</v>
      </c>
      <c r="J19" s="12">
        <v>29713</v>
      </c>
      <c r="K19" s="12">
        <v>35545</v>
      </c>
      <c r="L19" s="12">
        <v>65317</v>
      </c>
      <c r="M19" s="12">
        <v>30245</v>
      </c>
      <c r="N19" s="12">
        <v>34494</v>
      </c>
      <c r="O19" s="12">
        <v>761</v>
      </c>
      <c r="P19" s="12">
        <v>29650</v>
      </c>
      <c r="Q19" s="12">
        <v>35642</v>
      </c>
      <c r="R19" s="12">
        <v>65351</v>
      </c>
      <c r="S19" s="12">
        <v>39868</v>
      </c>
      <c r="T19" s="12">
        <v>50230</v>
      </c>
      <c r="U19" s="12">
        <v>3118</v>
      </c>
      <c r="V19" s="12">
        <v>1028</v>
      </c>
      <c r="W19" s="12">
        <v>536</v>
      </c>
      <c r="X19" s="12">
        <v>25031</v>
      </c>
      <c r="Y19" s="12">
        <v>34058</v>
      </c>
      <c r="Z19" s="12">
        <v>59316</v>
      </c>
      <c r="AA19" s="12">
        <v>22861</v>
      </c>
      <c r="AB19" s="12">
        <v>30865</v>
      </c>
      <c r="AC19" s="12">
        <v>5708</v>
      </c>
      <c r="AD19" s="12">
        <v>29241</v>
      </c>
      <c r="AE19" s="12">
        <v>29305</v>
      </c>
      <c r="AF19" s="12">
        <v>58865</v>
      </c>
      <c r="AG19" s="12">
        <v>40247</v>
      </c>
      <c r="AH19" s="12">
        <v>51882</v>
      </c>
      <c r="AI19" s="12">
        <v>825</v>
      </c>
      <c r="AJ19" s="12">
        <v>250</v>
      </c>
      <c r="AK19" s="12">
        <v>166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1:80" ht="14.5" x14ac:dyDescent="0.35">
      <c r="A20" s="70">
        <v>18</v>
      </c>
      <c r="B20" s="12">
        <v>19429</v>
      </c>
      <c r="C20" s="12">
        <v>18414</v>
      </c>
      <c r="D20" s="12">
        <v>920</v>
      </c>
      <c r="E20" s="12">
        <v>20495</v>
      </c>
      <c r="F20" s="12">
        <v>17810</v>
      </c>
      <c r="G20" s="12">
        <v>45656</v>
      </c>
      <c r="H20" s="12">
        <v>21112</v>
      </c>
      <c r="I20" s="12">
        <v>1020</v>
      </c>
      <c r="J20" s="12">
        <v>37512</v>
      </c>
      <c r="K20" s="12">
        <v>20070</v>
      </c>
      <c r="L20" s="12">
        <v>57639</v>
      </c>
      <c r="M20" s="12">
        <v>38175</v>
      </c>
      <c r="N20" s="12">
        <v>19141</v>
      </c>
      <c r="O20" s="12">
        <v>697</v>
      </c>
      <c r="P20" s="12">
        <v>36993</v>
      </c>
      <c r="Q20" s="12">
        <v>20680</v>
      </c>
      <c r="R20" s="12">
        <v>57719</v>
      </c>
      <c r="S20" s="12">
        <v>46973</v>
      </c>
      <c r="T20" s="12">
        <v>27617</v>
      </c>
      <c r="U20" s="12">
        <v>2142</v>
      </c>
      <c r="V20" s="12">
        <v>734</v>
      </c>
      <c r="W20" s="12">
        <v>556</v>
      </c>
      <c r="X20" s="12">
        <v>33609</v>
      </c>
      <c r="Y20" s="12">
        <v>20019</v>
      </c>
      <c r="Z20" s="12">
        <v>53751</v>
      </c>
      <c r="AA20" s="12">
        <v>33890</v>
      </c>
      <c r="AB20" s="12">
        <v>17907</v>
      </c>
      <c r="AC20" s="12">
        <v>2753</v>
      </c>
      <c r="AD20" s="12">
        <v>36073</v>
      </c>
      <c r="AE20" s="12">
        <v>17699</v>
      </c>
      <c r="AF20" s="12">
        <v>53889</v>
      </c>
      <c r="AG20" s="12">
        <v>56004</v>
      </c>
      <c r="AH20" s="12">
        <v>30890</v>
      </c>
      <c r="AI20" s="12">
        <v>586</v>
      </c>
      <c r="AJ20" s="12">
        <v>164</v>
      </c>
      <c r="AK20" s="12">
        <v>135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</row>
    <row r="21" spans="1:80" ht="14.5" x14ac:dyDescent="0.35">
      <c r="A21" s="70">
        <v>19</v>
      </c>
      <c r="B21" s="12">
        <v>15002</v>
      </c>
      <c r="C21" s="12">
        <v>25969</v>
      </c>
      <c r="D21" s="12">
        <v>939</v>
      </c>
      <c r="E21" s="12">
        <v>16079</v>
      </c>
      <c r="F21" s="12">
        <v>25165</v>
      </c>
      <c r="G21" s="12">
        <v>40879</v>
      </c>
      <c r="H21" s="12">
        <v>32681</v>
      </c>
      <c r="I21" s="12">
        <v>1301</v>
      </c>
      <c r="J21" s="12">
        <v>32195</v>
      </c>
      <c r="K21" s="12">
        <v>30526</v>
      </c>
      <c r="L21" s="12">
        <v>62788</v>
      </c>
      <c r="M21" s="12">
        <v>33085</v>
      </c>
      <c r="N21" s="12">
        <v>29323</v>
      </c>
      <c r="O21" s="12">
        <v>708</v>
      </c>
      <c r="P21" s="12">
        <v>31975</v>
      </c>
      <c r="Q21" s="12">
        <v>30782</v>
      </c>
      <c r="R21" s="12">
        <v>62798</v>
      </c>
      <c r="S21" s="12">
        <v>43890</v>
      </c>
      <c r="T21" s="12">
        <v>42481</v>
      </c>
      <c r="U21" s="12">
        <v>2961</v>
      </c>
      <c r="V21" s="12">
        <v>1167</v>
      </c>
      <c r="W21" s="12">
        <v>615</v>
      </c>
      <c r="X21" s="12">
        <v>28059</v>
      </c>
      <c r="Y21" s="12">
        <v>29309</v>
      </c>
      <c r="Z21" s="12">
        <v>57528</v>
      </c>
      <c r="AA21" s="12">
        <v>27602</v>
      </c>
      <c r="AB21" s="12">
        <v>26571</v>
      </c>
      <c r="AC21" s="12">
        <v>3787</v>
      </c>
      <c r="AD21" s="12">
        <v>31561</v>
      </c>
      <c r="AE21" s="12">
        <v>25789</v>
      </c>
      <c r="AF21" s="12">
        <v>57515</v>
      </c>
      <c r="AG21" s="12">
        <v>47206</v>
      </c>
      <c r="AH21" s="12">
        <v>44083</v>
      </c>
      <c r="AI21" s="12">
        <v>817</v>
      </c>
      <c r="AJ21" s="12">
        <v>196</v>
      </c>
      <c r="AK21" s="12">
        <v>193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1:80" ht="14.5" x14ac:dyDescent="0.35">
      <c r="A22" s="70">
        <v>20</v>
      </c>
      <c r="B22" s="12">
        <v>18226</v>
      </c>
      <c r="C22" s="12">
        <v>12258</v>
      </c>
      <c r="D22" s="12">
        <v>755</v>
      </c>
      <c r="E22" s="12">
        <v>18956</v>
      </c>
      <c r="F22" s="12">
        <v>11593</v>
      </c>
      <c r="G22" s="12">
        <v>50377</v>
      </c>
      <c r="H22" s="12">
        <v>15947</v>
      </c>
      <c r="I22" s="12">
        <v>878</v>
      </c>
      <c r="J22" s="12">
        <v>39482</v>
      </c>
      <c r="K22" s="12">
        <v>14747</v>
      </c>
      <c r="L22" s="12">
        <v>54300</v>
      </c>
      <c r="M22" s="12">
        <v>40059</v>
      </c>
      <c r="N22" s="12">
        <v>14016</v>
      </c>
      <c r="O22" s="12">
        <v>575</v>
      </c>
      <c r="P22" s="12">
        <v>39563</v>
      </c>
      <c r="Q22" s="12">
        <v>14767</v>
      </c>
      <c r="R22" s="12">
        <v>54409</v>
      </c>
      <c r="S22" s="12">
        <v>54560</v>
      </c>
      <c r="T22" s="12">
        <v>22141</v>
      </c>
      <c r="U22" s="12">
        <v>2290</v>
      </c>
      <c r="V22" s="12">
        <v>791</v>
      </c>
      <c r="W22" s="12">
        <v>634</v>
      </c>
      <c r="X22" s="12">
        <v>31515</v>
      </c>
      <c r="Y22" s="12">
        <v>12782</v>
      </c>
      <c r="Z22" s="12">
        <v>44383</v>
      </c>
      <c r="AA22" s="12">
        <v>31704</v>
      </c>
      <c r="AB22" s="12">
        <v>11349</v>
      </c>
      <c r="AC22" s="12">
        <v>2050</v>
      </c>
      <c r="AD22" s="12">
        <v>32551</v>
      </c>
      <c r="AE22" s="12">
        <v>11799</v>
      </c>
      <c r="AF22" s="12">
        <v>44441</v>
      </c>
      <c r="AG22" s="12">
        <v>58599</v>
      </c>
      <c r="AH22" s="12">
        <v>19733</v>
      </c>
      <c r="AI22" s="12">
        <v>615</v>
      </c>
      <c r="AJ22" s="12">
        <v>160</v>
      </c>
      <c r="AK22" s="12">
        <v>123</v>
      </c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</row>
    <row r="23" spans="1:80" ht="14.5" x14ac:dyDescent="0.35">
      <c r="A23" s="70">
        <v>21</v>
      </c>
      <c r="B23" s="12">
        <v>15294</v>
      </c>
      <c r="C23" s="12">
        <v>30713</v>
      </c>
      <c r="D23" s="12">
        <v>747</v>
      </c>
      <c r="E23" s="12">
        <v>16555</v>
      </c>
      <c r="F23" s="12">
        <v>29893</v>
      </c>
      <c r="G23" s="12">
        <v>37291</v>
      </c>
      <c r="H23" s="12">
        <v>39923</v>
      </c>
      <c r="I23" s="12">
        <v>1000</v>
      </c>
      <c r="J23" s="12">
        <v>29078</v>
      </c>
      <c r="K23" s="12">
        <v>35125</v>
      </c>
      <c r="L23" s="12">
        <v>64241</v>
      </c>
      <c r="M23" s="12">
        <v>29756</v>
      </c>
      <c r="N23" s="12">
        <v>34294</v>
      </c>
      <c r="O23" s="12">
        <v>599</v>
      </c>
      <c r="P23" s="12">
        <v>28674</v>
      </c>
      <c r="Q23" s="12">
        <v>35622</v>
      </c>
      <c r="R23" s="12">
        <v>64332</v>
      </c>
      <c r="S23" s="12">
        <v>39667</v>
      </c>
      <c r="T23" s="12">
        <v>50673</v>
      </c>
      <c r="U23" s="12">
        <v>2282</v>
      </c>
      <c r="V23" s="12">
        <v>724</v>
      </c>
      <c r="W23" s="12">
        <v>393</v>
      </c>
      <c r="X23" s="12">
        <v>26772</v>
      </c>
      <c r="Y23" s="12">
        <v>31169</v>
      </c>
      <c r="Z23" s="12">
        <v>58036</v>
      </c>
      <c r="AA23" s="12">
        <v>26620</v>
      </c>
      <c r="AB23" s="12">
        <v>28628</v>
      </c>
      <c r="AC23" s="12">
        <v>3481</v>
      </c>
      <c r="AD23" s="12">
        <v>31092</v>
      </c>
      <c r="AE23" s="12">
        <v>26766</v>
      </c>
      <c r="AF23" s="12">
        <v>57975</v>
      </c>
      <c r="AG23" s="12">
        <v>46325</v>
      </c>
      <c r="AH23" s="12">
        <v>50516</v>
      </c>
      <c r="AI23" s="12">
        <v>603</v>
      </c>
      <c r="AJ23" s="12">
        <v>332</v>
      </c>
      <c r="AK23" s="12">
        <v>150</v>
      </c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</row>
    <row r="24" spans="1:80" ht="14.5" x14ac:dyDescent="0.35">
      <c r="A24" s="70">
        <v>22</v>
      </c>
      <c r="B24" s="12">
        <v>18972</v>
      </c>
      <c r="C24" s="12">
        <v>9151</v>
      </c>
      <c r="D24" s="12">
        <v>750</v>
      </c>
      <c r="E24" s="12">
        <v>19891</v>
      </c>
      <c r="F24" s="12">
        <v>8795</v>
      </c>
      <c r="G24" s="12">
        <v>47893</v>
      </c>
      <c r="H24" s="12">
        <v>11166</v>
      </c>
      <c r="I24" s="12">
        <v>906</v>
      </c>
      <c r="J24" s="12">
        <v>37759</v>
      </c>
      <c r="K24" s="12">
        <v>10362</v>
      </c>
      <c r="L24" s="12">
        <v>48179</v>
      </c>
      <c r="M24" s="12">
        <v>38341</v>
      </c>
      <c r="N24" s="12">
        <v>9573</v>
      </c>
      <c r="O24" s="12">
        <v>559</v>
      </c>
      <c r="P24" s="12">
        <v>37635</v>
      </c>
      <c r="Q24" s="12">
        <v>10579</v>
      </c>
      <c r="R24" s="12">
        <v>48280</v>
      </c>
      <c r="S24" s="12">
        <v>53615</v>
      </c>
      <c r="T24" s="12">
        <v>15738</v>
      </c>
      <c r="U24" s="12">
        <v>1861</v>
      </c>
      <c r="V24" s="12">
        <v>567</v>
      </c>
      <c r="W24" s="12">
        <v>641</v>
      </c>
      <c r="X24" s="12">
        <v>31278</v>
      </c>
      <c r="Y24" s="12">
        <v>9827</v>
      </c>
      <c r="Z24" s="12">
        <v>41228</v>
      </c>
      <c r="AA24" s="12">
        <v>31813</v>
      </c>
      <c r="AB24" s="12">
        <v>8411</v>
      </c>
      <c r="AC24" s="12">
        <v>1811</v>
      </c>
      <c r="AD24" s="12">
        <v>32338</v>
      </c>
      <c r="AE24" s="12">
        <v>8644</v>
      </c>
      <c r="AF24" s="12">
        <v>41099</v>
      </c>
      <c r="AG24" s="12">
        <v>59845</v>
      </c>
      <c r="AH24" s="12">
        <v>16078</v>
      </c>
      <c r="AI24" s="12">
        <v>493</v>
      </c>
      <c r="AJ24" s="12">
        <v>132</v>
      </c>
      <c r="AK24" s="12">
        <v>130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ht="14.5" x14ac:dyDescent="0.35">
      <c r="A25" s="70">
        <v>23</v>
      </c>
      <c r="B25" s="12">
        <v>12590</v>
      </c>
      <c r="C25" s="12">
        <v>20927</v>
      </c>
      <c r="D25" s="12">
        <v>906</v>
      </c>
      <c r="E25" s="12">
        <v>14139</v>
      </c>
      <c r="F25" s="12">
        <v>19980</v>
      </c>
      <c r="G25" s="12">
        <v>34638</v>
      </c>
      <c r="H25" s="12">
        <v>25972</v>
      </c>
      <c r="I25" s="12">
        <v>1260</v>
      </c>
      <c r="J25" s="12">
        <v>24924</v>
      </c>
      <c r="K25" s="12">
        <v>23438</v>
      </c>
      <c r="L25" s="12">
        <v>48409</v>
      </c>
      <c r="M25" s="12">
        <v>26223</v>
      </c>
      <c r="N25" s="12">
        <v>21990</v>
      </c>
      <c r="O25" s="12">
        <v>631</v>
      </c>
      <c r="P25" s="12">
        <v>24131</v>
      </c>
      <c r="Q25" s="12">
        <v>24316</v>
      </c>
      <c r="R25" s="12">
        <v>48483</v>
      </c>
      <c r="S25" s="12">
        <v>33381</v>
      </c>
      <c r="T25" s="12">
        <v>32753</v>
      </c>
      <c r="U25" s="12">
        <v>2479</v>
      </c>
      <c r="V25" s="12">
        <v>686</v>
      </c>
      <c r="W25" s="12">
        <v>574</v>
      </c>
      <c r="X25" s="12">
        <v>20623</v>
      </c>
      <c r="Y25" s="12">
        <v>21286</v>
      </c>
      <c r="Z25" s="12">
        <v>42023</v>
      </c>
      <c r="AA25" s="12">
        <v>20464</v>
      </c>
      <c r="AB25" s="12">
        <v>19023</v>
      </c>
      <c r="AC25" s="12">
        <v>3039</v>
      </c>
      <c r="AD25" s="12">
        <v>25899</v>
      </c>
      <c r="AE25" s="12">
        <v>15977</v>
      </c>
      <c r="AF25" s="12">
        <v>41981</v>
      </c>
      <c r="AG25" s="12">
        <v>37341</v>
      </c>
      <c r="AH25" s="12">
        <v>33453</v>
      </c>
      <c r="AI25" s="12">
        <v>650</v>
      </c>
      <c r="AJ25" s="12">
        <v>152</v>
      </c>
      <c r="AK25" s="12">
        <v>180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</row>
    <row r="26" spans="1:80" ht="14.5" x14ac:dyDescent="0.35">
      <c r="A26" s="70">
        <v>24</v>
      </c>
      <c r="B26" s="12">
        <v>16161</v>
      </c>
      <c r="C26" s="12">
        <v>27944</v>
      </c>
      <c r="D26" s="12">
        <v>1178</v>
      </c>
      <c r="E26" s="12">
        <v>17601</v>
      </c>
      <c r="F26" s="12">
        <v>26963</v>
      </c>
      <c r="G26" s="12">
        <v>37486</v>
      </c>
      <c r="H26" s="12">
        <v>33253</v>
      </c>
      <c r="I26" s="12">
        <v>1778</v>
      </c>
      <c r="J26" s="12">
        <v>26673</v>
      </c>
      <c r="K26" s="12">
        <v>29313</v>
      </c>
      <c r="L26" s="12">
        <v>56036</v>
      </c>
      <c r="M26" s="12">
        <v>28070</v>
      </c>
      <c r="N26" s="12">
        <v>27664</v>
      </c>
      <c r="O26" s="12">
        <v>672</v>
      </c>
      <c r="P26" s="12">
        <v>25779</v>
      </c>
      <c r="Q26" s="12">
        <v>30277</v>
      </c>
      <c r="R26" s="12">
        <v>56100</v>
      </c>
      <c r="S26" s="12">
        <v>33964</v>
      </c>
      <c r="T26" s="12">
        <v>41432</v>
      </c>
      <c r="U26" s="12">
        <v>3665</v>
      </c>
      <c r="V26" s="12">
        <v>933</v>
      </c>
      <c r="W26" s="12">
        <v>795</v>
      </c>
      <c r="X26" s="12">
        <v>21092</v>
      </c>
      <c r="Y26" s="12">
        <v>27119</v>
      </c>
      <c r="Z26" s="12">
        <v>48295</v>
      </c>
      <c r="AA26" s="12">
        <v>21085</v>
      </c>
      <c r="AB26" s="12">
        <v>24264</v>
      </c>
      <c r="AC26" s="12">
        <v>3460</v>
      </c>
      <c r="AD26" s="12">
        <v>25486</v>
      </c>
      <c r="AE26" s="12">
        <v>22079</v>
      </c>
      <c r="AF26" s="12">
        <v>47669</v>
      </c>
      <c r="AG26" s="12">
        <v>37466</v>
      </c>
      <c r="AH26" s="12">
        <v>44309</v>
      </c>
      <c r="AI26" s="12">
        <v>827</v>
      </c>
      <c r="AJ26" s="12">
        <v>160</v>
      </c>
      <c r="AK26" s="12">
        <v>169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80" ht="14.5" x14ac:dyDescent="0.35">
      <c r="A27" s="70">
        <v>25</v>
      </c>
      <c r="B27" s="12">
        <v>15174</v>
      </c>
      <c r="C27" s="12">
        <v>26689</v>
      </c>
      <c r="D27" s="12">
        <v>1099</v>
      </c>
      <c r="E27" s="12">
        <v>16621</v>
      </c>
      <c r="F27" s="12">
        <v>25920</v>
      </c>
      <c r="G27" s="12">
        <v>40034</v>
      </c>
      <c r="H27" s="12">
        <v>33092</v>
      </c>
      <c r="I27" s="12">
        <v>1601</v>
      </c>
      <c r="J27" s="12">
        <v>29718</v>
      </c>
      <c r="K27" s="12">
        <v>29156</v>
      </c>
      <c r="L27" s="12">
        <v>58939</v>
      </c>
      <c r="M27" s="12">
        <v>30764</v>
      </c>
      <c r="N27" s="12">
        <v>27829</v>
      </c>
      <c r="O27" s="12">
        <v>677</v>
      </c>
      <c r="P27" s="12">
        <v>29222</v>
      </c>
      <c r="Q27" s="12">
        <v>29737</v>
      </c>
      <c r="R27" s="12">
        <v>59010</v>
      </c>
      <c r="S27" s="12">
        <v>36900</v>
      </c>
      <c r="T27" s="12">
        <v>41366</v>
      </c>
      <c r="U27" s="12">
        <v>3197</v>
      </c>
      <c r="V27" s="12">
        <v>1001</v>
      </c>
      <c r="W27" s="12">
        <v>676</v>
      </c>
      <c r="X27" s="12">
        <v>22815</v>
      </c>
      <c r="Y27" s="12">
        <v>26341</v>
      </c>
      <c r="Z27" s="12">
        <v>49256</v>
      </c>
      <c r="AA27" s="12">
        <v>22957</v>
      </c>
      <c r="AB27" s="12">
        <v>23936</v>
      </c>
      <c r="AC27" s="12">
        <v>2861</v>
      </c>
      <c r="AD27" s="12">
        <v>25732</v>
      </c>
      <c r="AE27" s="12">
        <v>22957</v>
      </c>
      <c r="AF27" s="12">
        <v>48809</v>
      </c>
      <c r="AG27" s="12">
        <v>39343</v>
      </c>
      <c r="AH27" s="12">
        <v>42436</v>
      </c>
      <c r="AI27" s="12">
        <v>774</v>
      </c>
      <c r="AJ27" s="12">
        <v>168</v>
      </c>
      <c r="AK27" s="12">
        <v>144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</row>
    <row r="28" spans="1:80" ht="14.5" x14ac:dyDescent="0.35">
      <c r="A28" s="70">
        <v>26</v>
      </c>
      <c r="B28" s="12">
        <v>9991</v>
      </c>
      <c r="C28" s="12">
        <v>33585</v>
      </c>
      <c r="D28" s="12">
        <v>986</v>
      </c>
      <c r="E28" s="12">
        <v>11217</v>
      </c>
      <c r="F28" s="12">
        <v>33104</v>
      </c>
      <c r="G28" s="12">
        <v>37167</v>
      </c>
      <c r="H28" s="12">
        <v>48907</v>
      </c>
      <c r="I28" s="12">
        <v>1556</v>
      </c>
      <c r="J28" s="12">
        <v>28119</v>
      </c>
      <c r="K28" s="12">
        <v>44265</v>
      </c>
      <c r="L28" s="12">
        <v>72464</v>
      </c>
      <c r="M28" s="12">
        <v>29312</v>
      </c>
      <c r="N28" s="12">
        <v>42743</v>
      </c>
      <c r="O28" s="12">
        <v>783</v>
      </c>
      <c r="P28" s="12">
        <v>27880</v>
      </c>
      <c r="Q28" s="12">
        <v>44617</v>
      </c>
      <c r="R28" s="12">
        <v>72561</v>
      </c>
      <c r="S28" s="12">
        <v>33884</v>
      </c>
      <c r="T28" s="12">
        <v>59887</v>
      </c>
      <c r="U28" s="12">
        <v>3306</v>
      </c>
      <c r="V28" s="12">
        <v>1286</v>
      </c>
      <c r="W28" s="12">
        <v>668</v>
      </c>
      <c r="X28" s="12">
        <v>22652</v>
      </c>
      <c r="Y28" s="12">
        <v>38344</v>
      </c>
      <c r="Z28" s="12">
        <v>61167</v>
      </c>
      <c r="AA28" s="12">
        <v>21610</v>
      </c>
      <c r="AB28" s="12">
        <v>35313</v>
      </c>
      <c r="AC28" s="12">
        <v>4614</v>
      </c>
      <c r="AD28" s="12">
        <v>27106</v>
      </c>
      <c r="AE28" s="12">
        <v>33907</v>
      </c>
      <c r="AF28" s="12">
        <v>61185</v>
      </c>
      <c r="AG28" s="12">
        <v>34513</v>
      </c>
      <c r="AH28" s="12">
        <v>57214</v>
      </c>
      <c r="AI28" s="12">
        <v>934</v>
      </c>
      <c r="AJ28" s="12">
        <v>240</v>
      </c>
      <c r="AK28" s="12">
        <v>195</v>
      </c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1:80" ht="14.5" x14ac:dyDescent="0.35">
      <c r="A29" s="70">
        <v>27</v>
      </c>
      <c r="B29" s="12">
        <v>13533</v>
      </c>
      <c r="C29" s="12">
        <v>38705</v>
      </c>
      <c r="D29" s="12">
        <v>947</v>
      </c>
      <c r="E29" s="12">
        <v>15278</v>
      </c>
      <c r="F29" s="12">
        <v>37414</v>
      </c>
      <c r="G29" s="12">
        <v>34598</v>
      </c>
      <c r="H29" s="12">
        <v>48821</v>
      </c>
      <c r="I29" s="12">
        <v>1371</v>
      </c>
      <c r="J29" s="12">
        <v>25356</v>
      </c>
      <c r="K29" s="12">
        <v>42929</v>
      </c>
      <c r="L29" s="12">
        <v>68362</v>
      </c>
      <c r="M29" s="12">
        <v>25941</v>
      </c>
      <c r="N29" s="12">
        <v>42016</v>
      </c>
      <c r="O29" s="12">
        <v>708</v>
      </c>
      <c r="P29" s="12">
        <v>25025</v>
      </c>
      <c r="Q29" s="12">
        <v>43283</v>
      </c>
      <c r="R29" s="12">
        <v>68379</v>
      </c>
      <c r="S29" s="12">
        <v>35028</v>
      </c>
      <c r="T29" s="12">
        <v>60204</v>
      </c>
      <c r="U29" s="12">
        <v>2649</v>
      </c>
      <c r="V29" s="12">
        <v>941</v>
      </c>
      <c r="W29" s="12">
        <v>518</v>
      </c>
      <c r="X29" s="12">
        <v>23993</v>
      </c>
      <c r="Y29" s="12">
        <v>38139</v>
      </c>
      <c r="Z29" s="12">
        <v>62317</v>
      </c>
      <c r="AA29" s="12">
        <v>22108</v>
      </c>
      <c r="AB29" s="12">
        <v>35254</v>
      </c>
      <c r="AC29" s="12">
        <v>5159</v>
      </c>
      <c r="AD29" s="12">
        <v>28866</v>
      </c>
      <c r="AE29" s="12">
        <v>32943</v>
      </c>
      <c r="AF29" s="12">
        <v>62068</v>
      </c>
      <c r="AG29" s="12">
        <v>39076</v>
      </c>
      <c r="AH29" s="12">
        <v>57512</v>
      </c>
      <c r="AI29" s="12">
        <v>655</v>
      </c>
      <c r="AJ29" s="12">
        <v>291</v>
      </c>
      <c r="AK29" s="12">
        <v>203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80" ht="14.5" x14ac:dyDescent="0.35">
      <c r="A30" s="70">
        <v>28</v>
      </c>
      <c r="B30" s="12">
        <v>17217</v>
      </c>
      <c r="C30" s="12">
        <v>27244</v>
      </c>
      <c r="D30" s="12">
        <v>917</v>
      </c>
      <c r="E30" s="12">
        <v>18181</v>
      </c>
      <c r="F30" s="12">
        <v>26636</v>
      </c>
      <c r="G30" s="12">
        <v>47515</v>
      </c>
      <c r="H30" s="12">
        <v>36721</v>
      </c>
      <c r="I30" s="12">
        <v>1874</v>
      </c>
      <c r="J30" s="12">
        <v>33380</v>
      </c>
      <c r="K30" s="12">
        <v>34810</v>
      </c>
      <c r="L30" s="12">
        <v>68275</v>
      </c>
      <c r="M30" s="12">
        <v>34280</v>
      </c>
      <c r="N30" s="12">
        <v>33305</v>
      </c>
      <c r="O30" s="12">
        <v>902</v>
      </c>
      <c r="P30" s="12">
        <v>33303</v>
      </c>
      <c r="Q30" s="12">
        <v>34870</v>
      </c>
      <c r="R30" s="12">
        <v>68276</v>
      </c>
      <c r="S30" s="12">
        <v>41565</v>
      </c>
      <c r="T30" s="12">
        <v>43449</v>
      </c>
      <c r="U30" s="12">
        <v>3802</v>
      </c>
      <c r="V30" s="12">
        <v>1438</v>
      </c>
      <c r="W30" s="12">
        <v>564</v>
      </c>
      <c r="X30" s="12">
        <v>26857</v>
      </c>
      <c r="Y30" s="12">
        <v>34610</v>
      </c>
      <c r="Z30" s="12">
        <v>61701</v>
      </c>
      <c r="AA30" s="12">
        <v>24173</v>
      </c>
      <c r="AB30" s="12">
        <v>30230</v>
      </c>
      <c r="AC30" s="12">
        <v>6972</v>
      </c>
      <c r="AD30" s="12">
        <v>32565</v>
      </c>
      <c r="AE30" s="12">
        <v>28108</v>
      </c>
      <c r="AF30" s="12">
        <v>61080</v>
      </c>
      <c r="AG30" s="12">
        <v>39643</v>
      </c>
      <c r="AH30" s="12">
        <v>51546</v>
      </c>
      <c r="AI30" s="12">
        <v>820</v>
      </c>
      <c r="AJ30" s="12">
        <v>219</v>
      </c>
      <c r="AK30" s="12">
        <v>184</v>
      </c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ht="14.5" x14ac:dyDescent="0.35">
      <c r="A31" s="70">
        <v>29</v>
      </c>
      <c r="B31" s="12">
        <v>18638</v>
      </c>
      <c r="C31" s="12">
        <v>23572</v>
      </c>
      <c r="D31" s="12">
        <v>1143</v>
      </c>
      <c r="E31" s="12">
        <v>18935</v>
      </c>
      <c r="F31" s="12">
        <v>24149</v>
      </c>
      <c r="G31" s="12">
        <v>59284</v>
      </c>
      <c r="H31" s="12">
        <v>36628</v>
      </c>
      <c r="I31" s="12">
        <v>2308</v>
      </c>
      <c r="J31" s="12">
        <v>43779</v>
      </c>
      <c r="K31" s="12">
        <v>37426</v>
      </c>
      <c r="L31" s="12">
        <v>81276</v>
      </c>
      <c r="M31" s="12">
        <v>45412</v>
      </c>
      <c r="N31" s="12">
        <v>35196</v>
      </c>
      <c r="O31" s="12">
        <v>1003</v>
      </c>
      <c r="P31" s="12">
        <v>44179</v>
      </c>
      <c r="Q31" s="12">
        <v>37030</v>
      </c>
      <c r="R31" s="12">
        <v>81279</v>
      </c>
      <c r="S31" s="12">
        <v>54183</v>
      </c>
      <c r="T31" s="12">
        <v>43370</v>
      </c>
      <c r="U31" s="12">
        <v>5157</v>
      </c>
      <c r="V31" s="12">
        <v>1463</v>
      </c>
      <c r="W31" s="12">
        <v>820</v>
      </c>
      <c r="X31" s="12">
        <v>33220</v>
      </c>
      <c r="Y31" s="12">
        <v>35352</v>
      </c>
      <c r="Z31" s="12">
        <v>68801</v>
      </c>
      <c r="AA31" s="12">
        <v>30165</v>
      </c>
      <c r="AB31" s="12">
        <v>30265</v>
      </c>
      <c r="AC31" s="12">
        <v>8089</v>
      </c>
      <c r="AD31" s="12">
        <v>39782</v>
      </c>
      <c r="AE31" s="12">
        <v>27650</v>
      </c>
      <c r="AF31" s="12">
        <v>67997</v>
      </c>
      <c r="AG31" s="12">
        <v>45512</v>
      </c>
      <c r="AH31" s="12">
        <v>51629</v>
      </c>
      <c r="AI31" s="12">
        <v>1069</v>
      </c>
      <c r="AJ31" s="12">
        <v>208</v>
      </c>
      <c r="AK31" s="12">
        <v>240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:80" ht="14.5" x14ac:dyDescent="0.35">
      <c r="A32" s="70">
        <v>30</v>
      </c>
      <c r="B32" s="12">
        <v>9629</v>
      </c>
      <c r="C32" s="12">
        <v>43403</v>
      </c>
      <c r="D32" s="12">
        <v>974</v>
      </c>
      <c r="E32" s="12">
        <v>11547</v>
      </c>
      <c r="F32" s="12">
        <v>42104</v>
      </c>
      <c r="G32" s="12">
        <v>26256</v>
      </c>
      <c r="H32" s="12">
        <v>46520</v>
      </c>
      <c r="I32" s="12">
        <v>1364</v>
      </c>
      <c r="J32" s="12">
        <v>18562</v>
      </c>
      <c r="K32" s="12">
        <v>38287</v>
      </c>
      <c r="L32" s="12">
        <v>56899</v>
      </c>
      <c r="M32" s="12">
        <v>18633</v>
      </c>
      <c r="N32" s="12">
        <v>37934</v>
      </c>
      <c r="O32" s="12">
        <v>721</v>
      </c>
      <c r="P32" s="12">
        <v>17304</v>
      </c>
      <c r="Q32" s="12">
        <v>39607</v>
      </c>
      <c r="R32" s="12">
        <v>56967</v>
      </c>
      <c r="S32" s="12">
        <v>24523</v>
      </c>
      <c r="T32" s="12">
        <v>58588</v>
      </c>
      <c r="U32" s="12">
        <v>2590</v>
      </c>
      <c r="V32" s="12">
        <v>1140</v>
      </c>
      <c r="W32" s="12">
        <v>638</v>
      </c>
      <c r="X32" s="12">
        <v>16002</v>
      </c>
      <c r="Y32" s="12">
        <v>33546</v>
      </c>
      <c r="Z32" s="12">
        <v>49636</v>
      </c>
      <c r="AA32" s="12">
        <v>15510</v>
      </c>
      <c r="AB32" s="12">
        <v>31552</v>
      </c>
      <c r="AC32" s="12">
        <v>2782</v>
      </c>
      <c r="AD32" s="12">
        <v>17746</v>
      </c>
      <c r="AE32" s="12">
        <v>31276</v>
      </c>
      <c r="AF32" s="12">
        <v>49150</v>
      </c>
      <c r="AG32" s="12">
        <v>28684</v>
      </c>
      <c r="AH32" s="12">
        <v>51976</v>
      </c>
      <c r="AI32" s="12">
        <v>823</v>
      </c>
      <c r="AJ32" s="12">
        <v>409</v>
      </c>
      <c r="AK32" s="12">
        <v>302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</row>
    <row r="33" spans="1:80" ht="14.5" x14ac:dyDescent="0.35">
      <c r="A33" s="70">
        <v>31</v>
      </c>
      <c r="B33" s="12">
        <v>10100</v>
      </c>
      <c r="C33" s="12">
        <v>36943</v>
      </c>
      <c r="D33" s="12">
        <v>956</v>
      </c>
      <c r="E33" s="12">
        <v>12152</v>
      </c>
      <c r="F33" s="12">
        <v>35605</v>
      </c>
      <c r="G33" s="12">
        <v>29046</v>
      </c>
      <c r="H33" s="12">
        <v>39389</v>
      </c>
      <c r="I33" s="12">
        <v>1541</v>
      </c>
      <c r="J33" s="12">
        <v>21728</v>
      </c>
      <c r="K33" s="12">
        <v>35386</v>
      </c>
      <c r="L33" s="12">
        <v>57163</v>
      </c>
      <c r="M33" s="12">
        <v>22140</v>
      </c>
      <c r="N33" s="12">
        <v>34622</v>
      </c>
      <c r="O33" s="12">
        <v>768</v>
      </c>
      <c r="P33" s="12">
        <v>21391</v>
      </c>
      <c r="Q33" s="12">
        <v>35651</v>
      </c>
      <c r="R33" s="12">
        <v>57089</v>
      </c>
      <c r="S33" s="12">
        <v>29183</v>
      </c>
      <c r="T33" s="12">
        <v>50364</v>
      </c>
      <c r="U33" s="12">
        <v>2795</v>
      </c>
      <c r="V33" s="12">
        <v>1330</v>
      </c>
      <c r="W33" s="12">
        <v>688</v>
      </c>
      <c r="X33" s="12">
        <v>16793</v>
      </c>
      <c r="Y33" s="12">
        <v>31776</v>
      </c>
      <c r="Z33" s="12">
        <v>48659</v>
      </c>
      <c r="AA33" s="12">
        <v>17003</v>
      </c>
      <c r="AB33" s="12">
        <v>28568</v>
      </c>
      <c r="AC33" s="12">
        <v>3370</v>
      </c>
      <c r="AD33" s="12">
        <v>18908</v>
      </c>
      <c r="AE33" s="12">
        <v>29002</v>
      </c>
      <c r="AF33" s="12">
        <v>48049</v>
      </c>
      <c r="AG33" s="12">
        <v>30298</v>
      </c>
      <c r="AH33" s="12">
        <v>47438</v>
      </c>
      <c r="AI33" s="12">
        <v>832</v>
      </c>
      <c r="AJ33" s="12">
        <v>349</v>
      </c>
      <c r="AK33" s="12">
        <v>237</v>
      </c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</row>
    <row r="34" spans="1:80" ht="14.5" x14ac:dyDescent="0.35">
      <c r="A34" s="70">
        <v>32</v>
      </c>
      <c r="B34" s="12">
        <v>11835</v>
      </c>
      <c r="C34" s="12">
        <v>38755</v>
      </c>
      <c r="D34" s="12">
        <v>995</v>
      </c>
      <c r="E34" s="12">
        <v>13351</v>
      </c>
      <c r="F34" s="12">
        <v>37917</v>
      </c>
      <c r="G34" s="12">
        <v>32650</v>
      </c>
      <c r="H34" s="12">
        <v>44636</v>
      </c>
      <c r="I34" s="12">
        <v>1376</v>
      </c>
      <c r="J34" s="12">
        <v>23196</v>
      </c>
      <c r="K34" s="12">
        <v>37357</v>
      </c>
      <c r="L34" s="12">
        <v>60599</v>
      </c>
      <c r="M34" s="12">
        <v>23474</v>
      </c>
      <c r="N34" s="12">
        <v>36673</v>
      </c>
      <c r="O34" s="12">
        <v>700</v>
      </c>
      <c r="P34" s="12">
        <v>22786</v>
      </c>
      <c r="Q34" s="12">
        <v>37668</v>
      </c>
      <c r="R34" s="12">
        <v>60533</v>
      </c>
      <c r="S34" s="12">
        <v>30591</v>
      </c>
      <c r="T34" s="12">
        <v>53342</v>
      </c>
      <c r="U34" s="12">
        <v>2591</v>
      </c>
      <c r="V34" s="12">
        <v>1024</v>
      </c>
      <c r="W34" s="12">
        <v>551</v>
      </c>
      <c r="X34" s="12">
        <v>21402</v>
      </c>
      <c r="Y34" s="12">
        <v>32396</v>
      </c>
      <c r="Z34" s="12">
        <v>53924</v>
      </c>
      <c r="AA34" s="12">
        <v>19698</v>
      </c>
      <c r="AB34" s="12">
        <v>30176</v>
      </c>
      <c r="AC34" s="12">
        <v>4361</v>
      </c>
      <c r="AD34" s="12">
        <v>23940</v>
      </c>
      <c r="AE34" s="12">
        <v>29618</v>
      </c>
      <c r="AF34" s="12">
        <v>53728</v>
      </c>
      <c r="AG34" s="12">
        <v>34860</v>
      </c>
      <c r="AH34" s="12">
        <v>50056</v>
      </c>
      <c r="AI34" s="12">
        <v>648</v>
      </c>
      <c r="AJ34" s="12">
        <v>352</v>
      </c>
      <c r="AK34" s="12">
        <v>196</v>
      </c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</row>
    <row r="35" spans="1:80" ht="14.5" x14ac:dyDescent="0.35">
      <c r="A35" s="70">
        <v>33</v>
      </c>
      <c r="B35" s="12">
        <v>12192</v>
      </c>
      <c r="C35" s="12">
        <v>43671</v>
      </c>
      <c r="D35" s="12">
        <v>1294</v>
      </c>
      <c r="E35" s="12">
        <v>14363</v>
      </c>
      <c r="F35" s="12">
        <v>42642</v>
      </c>
      <c r="G35" s="12">
        <v>28156</v>
      </c>
      <c r="H35" s="12">
        <v>49679</v>
      </c>
      <c r="I35" s="12">
        <v>1949</v>
      </c>
      <c r="J35" s="12">
        <v>20489</v>
      </c>
      <c r="K35" s="12">
        <v>42789</v>
      </c>
      <c r="L35" s="12">
        <v>63339</v>
      </c>
      <c r="M35" s="12">
        <v>20941</v>
      </c>
      <c r="N35" s="12">
        <v>42203</v>
      </c>
      <c r="O35" s="12">
        <v>654</v>
      </c>
      <c r="P35" s="12">
        <v>19385</v>
      </c>
      <c r="Q35" s="12">
        <v>43909</v>
      </c>
      <c r="R35" s="12">
        <v>63349</v>
      </c>
      <c r="S35" s="12">
        <v>29140</v>
      </c>
      <c r="T35" s="12">
        <v>63051</v>
      </c>
      <c r="U35" s="12">
        <v>2919</v>
      </c>
      <c r="V35" s="12">
        <v>1903</v>
      </c>
      <c r="W35" s="12">
        <v>460</v>
      </c>
      <c r="X35" s="12">
        <v>18048</v>
      </c>
      <c r="Y35" s="12">
        <v>40220</v>
      </c>
      <c r="Z35" s="12">
        <v>58353</v>
      </c>
      <c r="AA35" s="12">
        <v>17393</v>
      </c>
      <c r="AB35" s="12">
        <v>37639</v>
      </c>
      <c r="AC35" s="12">
        <v>3762</v>
      </c>
      <c r="AD35" s="12">
        <v>22060</v>
      </c>
      <c r="AE35" s="12">
        <v>35800</v>
      </c>
      <c r="AF35" s="12">
        <v>57976</v>
      </c>
      <c r="AG35" s="12">
        <v>31595</v>
      </c>
      <c r="AH35" s="12">
        <v>57368</v>
      </c>
      <c r="AI35" s="12">
        <v>768</v>
      </c>
      <c r="AJ35" s="12">
        <v>461</v>
      </c>
      <c r="AK35" s="12">
        <v>128</v>
      </c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</row>
    <row r="36" spans="1:80" ht="14.5" x14ac:dyDescent="0.35">
      <c r="A36" s="70">
        <v>34</v>
      </c>
      <c r="B36" s="12">
        <v>14240</v>
      </c>
      <c r="C36" s="12">
        <v>39545</v>
      </c>
      <c r="D36" s="12">
        <v>666</v>
      </c>
      <c r="E36" s="12">
        <v>17466</v>
      </c>
      <c r="F36" s="12">
        <v>36265</v>
      </c>
      <c r="G36" s="12">
        <v>31585</v>
      </c>
      <c r="H36" s="12">
        <v>46644</v>
      </c>
      <c r="I36" s="12">
        <v>942</v>
      </c>
      <c r="J36" s="12">
        <v>22664</v>
      </c>
      <c r="K36" s="12">
        <v>38397</v>
      </c>
      <c r="L36" s="12">
        <v>61104</v>
      </c>
      <c r="M36" s="12">
        <v>22869</v>
      </c>
      <c r="N36" s="12">
        <v>38253</v>
      </c>
      <c r="O36" s="12">
        <v>500</v>
      </c>
      <c r="P36" s="12">
        <v>21809</v>
      </c>
      <c r="Q36" s="12">
        <v>39288</v>
      </c>
      <c r="R36" s="12">
        <v>61146</v>
      </c>
      <c r="S36" s="12">
        <v>34424</v>
      </c>
      <c r="T36" s="12">
        <v>58236</v>
      </c>
      <c r="U36" s="12">
        <v>1637</v>
      </c>
      <c r="V36" s="12">
        <v>704</v>
      </c>
      <c r="W36" s="12">
        <v>381</v>
      </c>
      <c r="X36" s="12">
        <v>20873</v>
      </c>
      <c r="Y36" s="12">
        <v>36316</v>
      </c>
      <c r="Z36" s="12">
        <v>57265</v>
      </c>
      <c r="AA36" s="12">
        <v>20469</v>
      </c>
      <c r="AB36" s="12">
        <v>33844</v>
      </c>
      <c r="AC36" s="12">
        <v>4073</v>
      </c>
      <c r="AD36" s="12">
        <v>25108</v>
      </c>
      <c r="AE36" s="12">
        <v>31518</v>
      </c>
      <c r="AF36" s="12">
        <v>56739</v>
      </c>
      <c r="AG36" s="12">
        <v>41418</v>
      </c>
      <c r="AH36" s="12">
        <v>53630</v>
      </c>
      <c r="AI36" s="12">
        <v>445</v>
      </c>
      <c r="AJ36" s="12">
        <v>1587</v>
      </c>
      <c r="AK36" s="12">
        <v>119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</row>
    <row r="37" spans="1:80" ht="14.5" x14ac:dyDescent="0.35">
      <c r="A37" s="70">
        <v>35</v>
      </c>
      <c r="B37" s="12">
        <v>16017</v>
      </c>
      <c r="C37" s="12">
        <v>23219</v>
      </c>
      <c r="D37" s="12">
        <v>961</v>
      </c>
      <c r="E37" s="12">
        <v>17226</v>
      </c>
      <c r="F37" s="12">
        <v>22593</v>
      </c>
      <c r="G37" s="12">
        <v>55672</v>
      </c>
      <c r="H37" s="12">
        <v>28406</v>
      </c>
      <c r="I37" s="12">
        <v>1864</v>
      </c>
      <c r="J37" s="12">
        <v>45088</v>
      </c>
      <c r="K37" s="12">
        <v>27528</v>
      </c>
      <c r="L37" s="12">
        <v>72676</v>
      </c>
      <c r="M37" s="12">
        <v>45709</v>
      </c>
      <c r="N37" s="12">
        <v>26564</v>
      </c>
      <c r="O37" s="12">
        <v>921</v>
      </c>
      <c r="P37" s="12">
        <v>44695</v>
      </c>
      <c r="Q37" s="12">
        <v>27892</v>
      </c>
      <c r="R37" s="12">
        <v>72644</v>
      </c>
      <c r="S37" s="12">
        <v>53841</v>
      </c>
      <c r="T37" s="12">
        <v>35260</v>
      </c>
      <c r="U37" s="12">
        <v>3467</v>
      </c>
      <c r="V37" s="12">
        <v>1719</v>
      </c>
      <c r="W37" s="12">
        <v>813</v>
      </c>
      <c r="X37" s="12">
        <v>33398</v>
      </c>
      <c r="Y37" s="12">
        <v>25011</v>
      </c>
      <c r="Z37" s="12">
        <v>58486</v>
      </c>
      <c r="AA37" s="12">
        <v>31876</v>
      </c>
      <c r="AB37" s="12">
        <v>21511</v>
      </c>
      <c r="AC37" s="12">
        <v>5418</v>
      </c>
      <c r="AD37" s="12">
        <v>34633</v>
      </c>
      <c r="AE37" s="12">
        <v>23240</v>
      </c>
      <c r="AF37" s="12">
        <v>58008</v>
      </c>
      <c r="AG37" s="12">
        <v>50034</v>
      </c>
      <c r="AH37" s="12">
        <v>38472</v>
      </c>
      <c r="AI37" s="12">
        <v>862</v>
      </c>
      <c r="AJ37" s="12">
        <v>263</v>
      </c>
      <c r="AK37" s="12">
        <v>272</v>
      </c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</row>
    <row r="38" spans="1:80" ht="14.5" x14ac:dyDescent="0.35">
      <c r="A38" s="70">
        <v>36</v>
      </c>
      <c r="B38" s="12">
        <v>14457</v>
      </c>
      <c r="C38" s="12">
        <v>41450</v>
      </c>
      <c r="D38" s="12">
        <v>761</v>
      </c>
      <c r="E38" s="12">
        <v>16424</v>
      </c>
      <c r="F38" s="12">
        <v>39708</v>
      </c>
      <c r="G38" s="12">
        <v>32074</v>
      </c>
      <c r="H38" s="12">
        <v>49444</v>
      </c>
      <c r="I38" s="12">
        <v>1120</v>
      </c>
      <c r="J38" s="12">
        <v>22821</v>
      </c>
      <c r="K38" s="12">
        <v>41454</v>
      </c>
      <c r="L38" s="12">
        <v>64325</v>
      </c>
      <c r="M38" s="12">
        <v>23080</v>
      </c>
      <c r="N38" s="12">
        <v>41096</v>
      </c>
      <c r="O38" s="12">
        <v>545</v>
      </c>
      <c r="P38" s="12">
        <v>22372</v>
      </c>
      <c r="Q38" s="12">
        <v>41923</v>
      </c>
      <c r="R38" s="12">
        <v>64345</v>
      </c>
      <c r="S38" s="12">
        <v>34775</v>
      </c>
      <c r="T38" s="12">
        <v>59400</v>
      </c>
      <c r="U38" s="12">
        <v>1950</v>
      </c>
      <c r="V38" s="12">
        <v>657</v>
      </c>
      <c r="W38" s="12">
        <v>318</v>
      </c>
      <c r="X38" s="12">
        <v>21280</v>
      </c>
      <c r="Y38" s="12">
        <v>36948</v>
      </c>
      <c r="Z38" s="12">
        <v>58319</v>
      </c>
      <c r="AA38" s="12">
        <v>21058</v>
      </c>
      <c r="AB38" s="12">
        <v>34563</v>
      </c>
      <c r="AC38" s="12">
        <v>4076</v>
      </c>
      <c r="AD38" s="12">
        <v>25969</v>
      </c>
      <c r="AE38" s="12">
        <v>31937</v>
      </c>
      <c r="AF38" s="12">
        <v>58031</v>
      </c>
      <c r="AG38" s="12">
        <v>40286</v>
      </c>
      <c r="AH38" s="12">
        <v>55178</v>
      </c>
      <c r="AI38" s="12">
        <v>495</v>
      </c>
      <c r="AJ38" s="12">
        <v>619</v>
      </c>
      <c r="AK38" s="12">
        <v>209</v>
      </c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1:80" ht="14.5" x14ac:dyDescent="0.35">
      <c r="A39" s="70">
        <v>37</v>
      </c>
      <c r="B39" s="12">
        <v>11422</v>
      </c>
      <c r="C39" s="12">
        <v>24581</v>
      </c>
      <c r="D39" s="12">
        <v>960</v>
      </c>
      <c r="E39" s="12">
        <v>13614</v>
      </c>
      <c r="F39" s="12">
        <v>23099</v>
      </c>
      <c r="G39" s="12">
        <v>36906</v>
      </c>
      <c r="H39" s="12">
        <v>35827</v>
      </c>
      <c r="I39" s="12">
        <v>1358</v>
      </c>
      <c r="J39" s="12">
        <v>27692</v>
      </c>
      <c r="K39" s="12">
        <v>32201</v>
      </c>
      <c r="L39" s="12">
        <v>59965</v>
      </c>
      <c r="M39" s="12">
        <v>28176</v>
      </c>
      <c r="N39" s="12">
        <v>31372</v>
      </c>
      <c r="O39" s="12">
        <v>795</v>
      </c>
      <c r="P39" s="12">
        <v>26313</v>
      </c>
      <c r="Q39" s="12">
        <v>33553</v>
      </c>
      <c r="R39" s="12">
        <v>59938</v>
      </c>
      <c r="S39" s="12">
        <v>35994</v>
      </c>
      <c r="T39" s="12">
        <v>47128</v>
      </c>
      <c r="U39" s="12">
        <v>2975</v>
      </c>
      <c r="V39" s="12">
        <v>1116</v>
      </c>
      <c r="W39" s="12">
        <v>706</v>
      </c>
      <c r="X39" s="12">
        <v>22162</v>
      </c>
      <c r="Y39" s="12">
        <v>31807</v>
      </c>
      <c r="Z39" s="12">
        <v>54083</v>
      </c>
      <c r="AA39" s="12">
        <v>21478</v>
      </c>
      <c r="AB39" s="12">
        <v>27469</v>
      </c>
      <c r="AC39" s="12">
        <v>5113</v>
      </c>
      <c r="AD39" s="12">
        <v>26789</v>
      </c>
      <c r="AE39" s="12">
        <v>26696</v>
      </c>
      <c r="AF39" s="12">
        <v>53667</v>
      </c>
      <c r="AG39" s="12">
        <v>40941</v>
      </c>
      <c r="AH39" s="12">
        <v>47022</v>
      </c>
      <c r="AI39" s="12">
        <v>803</v>
      </c>
      <c r="AJ39" s="12">
        <v>694</v>
      </c>
      <c r="AK39" s="12">
        <v>253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ht="14.5" x14ac:dyDescent="0.35">
      <c r="A40" s="70">
        <v>38</v>
      </c>
      <c r="B40" s="12">
        <v>10772</v>
      </c>
      <c r="C40" s="12">
        <v>37374</v>
      </c>
      <c r="D40" s="12">
        <v>1039</v>
      </c>
      <c r="E40" s="12">
        <v>13665</v>
      </c>
      <c r="F40" s="12">
        <v>35033</v>
      </c>
      <c r="G40" s="12">
        <v>33838</v>
      </c>
      <c r="H40" s="12">
        <v>41289</v>
      </c>
      <c r="I40" s="12">
        <v>1652</v>
      </c>
      <c r="J40" s="12">
        <v>25975</v>
      </c>
      <c r="K40" s="12">
        <v>37344</v>
      </c>
      <c r="L40" s="12">
        <v>63377</v>
      </c>
      <c r="M40" s="12">
        <v>26275</v>
      </c>
      <c r="N40" s="12">
        <v>36656</v>
      </c>
      <c r="O40" s="12">
        <v>922</v>
      </c>
      <c r="P40" s="12">
        <v>24624</v>
      </c>
      <c r="Q40" s="12">
        <v>38702</v>
      </c>
      <c r="R40" s="12">
        <v>63377</v>
      </c>
      <c r="S40" s="12">
        <v>33123</v>
      </c>
      <c r="T40" s="12">
        <v>53349</v>
      </c>
      <c r="U40" s="12">
        <v>3408</v>
      </c>
      <c r="V40" s="12">
        <v>1492</v>
      </c>
      <c r="W40" s="12">
        <v>695</v>
      </c>
      <c r="X40" s="12">
        <v>20798</v>
      </c>
      <c r="Y40" s="12">
        <v>31937</v>
      </c>
      <c r="Z40" s="12">
        <v>52826</v>
      </c>
      <c r="AA40" s="12">
        <v>20326</v>
      </c>
      <c r="AB40" s="12">
        <v>27608</v>
      </c>
      <c r="AC40" s="12">
        <v>5289</v>
      </c>
      <c r="AD40" s="12">
        <v>25919</v>
      </c>
      <c r="AE40" s="12">
        <v>26424</v>
      </c>
      <c r="AF40" s="12">
        <v>52481</v>
      </c>
      <c r="AG40" s="12">
        <v>37494</v>
      </c>
      <c r="AH40" s="12">
        <v>48603</v>
      </c>
      <c r="AI40" s="12">
        <v>1075</v>
      </c>
      <c r="AJ40" s="12">
        <v>689</v>
      </c>
      <c r="AK40" s="12">
        <v>232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</row>
    <row r="41" spans="1:80" ht="14.5" x14ac:dyDescent="0.35">
      <c r="A41" s="70">
        <v>39</v>
      </c>
      <c r="B41" s="12">
        <v>7709</v>
      </c>
      <c r="C41" s="12">
        <v>54736</v>
      </c>
      <c r="D41" s="12">
        <v>668</v>
      </c>
      <c r="E41" s="12">
        <v>11731</v>
      </c>
      <c r="F41" s="12">
        <v>50251</v>
      </c>
      <c r="G41" s="12">
        <v>18875</v>
      </c>
      <c r="H41" s="12">
        <v>53084</v>
      </c>
      <c r="I41" s="12">
        <v>819</v>
      </c>
      <c r="J41" s="12">
        <v>14254</v>
      </c>
      <c r="K41" s="12">
        <v>44930</v>
      </c>
      <c r="L41" s="12">
        <v>59253</v>
      </c>
      <c r="M41" s="12">
        <v>13954</v>
      </c>
      <c r="N41" s="12">
        <v>45263</v>
      </c>
      <c r="O41" s="12">
        <v>563</v>
      </c>
      <c r="P41" s="12">
        <v>13592</v>
      </c>
      <c r="Q41" s="12">
        <v>45527</v>
      </c>
      <c r="R41" s="12">
        <v>59185</v>
      </c>
      <c r="S41" s="12">
        <v>18107</v>
      </c>
      <c r="T41" s="12">
        <v>69189</v>
      </c>
      <c r="U41" s="12">
        <v>1656</v>
      </c>
      <c r="V41" s="12">
        <v>776</v>
      </c>
      <c r="W41" s="12">
        <v>481</v>
      </c>
      <c r="X41" s="12">
        <v>15452</v>
      </c>
      <c r="Y41" s="12">
        <v>37843</v>
      </c>
      <c r="Z41" s="12">
        <v>53353</v>
      </c>
      <c r="AA41" s="12">
        <v>14962</v>
      </c>
      <c r="AB41" s="12">
        <v>35845</v>
      </c>
      <c r="AC41" s="12">
        <v>3459</v>
      </c>
      <c r="AD41" s="12">
        <v>18345</v>
      </c>
      <c r="AE41" s="12">
        <v>34489</v>
      </c>
      <c r="AF41" s="12">
        <v>52938</v>
      </c>
      <c r="AG41" s="12">
        <v>25494</v>
      </c>
      <c r="AH41" s="12">
        <v>59983</v>
      </c>
      <c r="AI41" s="12">
        <v>692</v>
      </c>
      <c r="AJ41" s="12">
        <v>1128</v>
      </c>
      <c r="AK41" s="12">
        <v>340</v>
      </c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</row>
    <row r="42" spans="1:80" ht="14.5" x14ac:dyDescent="0.35">
      <c r="A42" s="70">
        <v>40</v>
      </c>
      <c r="B42" s="12">
        <v>6901</v>
      </c>
      <c r="C42" s="12">
        <v>47268</v>
      </c>
      <c r="D42" s="12">
        <v>521</v>
      </c>
      <c r="E42" s="12">
        <v>10845</v>
      </c>
      <c r="F42" s="12">
        <v>43144</v>
      </c>
      <c r="G42" s="12">
        <v>17838</v>
      </c>
      <c r="H42" s="12">
        <v>47356</v>
      </c>
      <c r="I42" s="12">
        <v>683</v>
      </c>
      <c r="J42" s="12">
        <v>12144</v>
      </c>
      <c r="K42" s="12">
        <v>41463</v>
      </c>
      <c r="L42" s="12">
        <v>53663</v>
      </c>
      <c r="M42" s="12">
        <v>12246</v>
      </c>
      <c r="N42" s="12">
        <v>41540</v>
      </c>
      <c r="O42" s="12">
        <v>504</v>
      </c>
      <c r="P42" s="12">
        <v>12686</v>
      </c>
      <c r="Q42" s="12">
        <v>40681</v>
      </c>
      <c r="R42" s="12">
        <v>53426</v>
      </c>
      <c r="S42" s="12">
        <v>16576</v>
      </c>
      <c r="T42" s="12">
        <v>68850</v>
      </c>
      <c r="U42" s="12">
        <v>1389</v>
      </c>
      <c r="V42" s="12">
        <v>629</v>
      </c>
      <c r="W42" s="12">
        <v>365</v>
      </c>
      <c r="X42" s="12">
        <v>13163</v>
      </c>
      <c r="Y42" s="12">
        <v>35270</v>
      </c>
      <c r="Z42" s="12">
        <v>48500</v>
      </c>
      <c r="AA42" s="12">
        <v>13609</v>
      </c>
      <c r="AB42" s="12">
        <v>33814</v>
      </c>
      <c r="AC42" s="12">
        <v>1509</v>
      </c>
      <c r="AD42" s="12">
        <v>14179</v>
      </c>
      <c r="AE42" s="12">
        <v>33472</v>
      </c>
      <c r="AF42" s="12">
        <v>47729</v>
      </c>
      <c r="AG42" s="12">
        <v>25170</v>
      </c>
      <c r="AH42" s="12">
        <v>61708</v>
      </c>
      <c r="AI42" s="12">
        <v>545</v>
      </c>
      <c r="AJ42" s="12">
        <v>475</v>
      </c>
      <c r="AK42" s="12">
        <v>185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</row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65" customHeight="1" x14ac:dyDescent="0.25"/>
    <row r="1048180" ht="12.65" customHeight="1" x14ac:dyDescent="0.25"/>
    <row r="1048181" ht="12.65" customHeight="1" x14ac:dyDescent="0.25"/>
    <row r="1048182" ht="12.65" customHeight="1" x14ac:dyDescent="0.25"/>
    <row r="1048183" ht="12.65" customHeight="1" x14ac:dyDescent="0.25"/>
    <row r="1048184" ht="12.65" customHeight="1" x14ac:dyDescent="0.25"/>
    <row r="1048185" ht="12.65" customHeight="1" x14ac:dyDescent="0.25"/>
    <row r="1048186" ht="12.65" customHeight="1" x14ac:dyDescent="0.25"/>
    <row r="1048187" ht="12.65" customHeight="1" x14ac:dyDescent="0.25"/>
    <row r="1048188" ht="12.65" customHeight="1" x14ac:dyDescent="0.25"/>
    <row r="1048189" ht="12.65" customHeight="1" x14ac:dyDescent="0.25"/>
    <row r="1048190" ht="12.65" customHeight="1" x14ac:dyDescent="0.25"/>
    <row r="1048191" ht="12.65" customHeight="1" x14ac:dyDescent="0.25"/>
    <row r="1048192" ht="12.65" customHeight="1" x14ac:dyDescent="0.25"/>
    <row r="1048193" ht="12.65" customHeight="1" x14ac:dyDescent="0.25"/>
    <row r="1048194" ht="12.65" customHeight="1" x14ac:dyDescent="0.25"/>
    <row r="1048195" ht="12.65" customHeight="1" x14ac:dyDescent="0.25"/>
    <row r="1048196" ht="12.65" customHeight="1" x14ac:dyDescent="0.25"/>
    <row r="1048197" ht="12.65" customHeight="1" x14ac:dyDescent="0.25"/>
    <row r="1048198" ht="12.65" customHeight="1" x14ac:dyDescent="0.25"/>
    <row r="1048199" ht="12.65" customHeight="1" x14ac:dyDescent="0.25"/>
    <row r="1048200" ht="12.65" customHeight="1" x14ac:dyDescent="0.25"/>
    <row r="1048201" ht="12.65" customHeight="1" x14ac:dyDescent="0.25"/>
    <row r="1048202" ht="12.65" customHeight="1" x14ac:dyDescent="0.25"/>
    <row r="1048203" ht="12.65" customHeight="1" x14ac:dyDescent="0.25"/>
    <row r="1048204" ht="12.65" customHeight="1" x14ac:dyDescent="0.25"/>
    <row r="1048205" ht="12.65" customHeight="1" x14ac:dyDescent="0.25"/>
    <row r="1048206" ht="12.65" customHeight="1" x14ac:dyDescent="0.25"/>
    <row r="1048207" ht="12.65" customHeight="1" x14ac:dyDescent="0.25"/>
    <row r="1048208" ht="12.65" customHeight="1" x14ac:dyDescent="0.25"/>
    <row r="1048209" ht="12.65" customHeight="1" x14ac:dyDescent="0.25"/>
    <row r="1048210" ht="12.65" customHeight="1" x14ac:dyDescent="0.25"/>
    <row r="1048211" ht="12.65" customHeight="1" x14ac:dyDescent="0.25"/>
    <row r="1048212" ht="12.65" customHeight="1" x14ac:dyDescent="0.25"/>
    <row r="1048213" ht="12.65" customHeight="1" x14ac:dyDescent="0.25"/>
    <row r="1048214" ht="12.65" customHeight="1" x14ac:dyDescent="0.25"/>
    <row r="1048215" ht="12.65" customHeight="1" x14ac:dyDescent="0.25"/>
    <row r="1048216" ht="12.65" customHeight="1" x14ac:dyDescent="0.25"/>
    <row r="1048217" ht="12.65" customHeight="1" x14ac:dyDescent="0.25"/>
    <row r="1048218" ht="12.65" customHeight="1" x14ac:dyDescent="0.25"/>
    <row r="1048219" ht="12.65" customHeight="1" x14ac:dyDescent="0.25"/>
    <row r="1048220" ht="12.65" customHeight="1" x14ac:dyDescent="0.25"/>
    <row r="1048221" ht="12.65" customHeight="1" x14ac:dyDescent="0.25"/>
    <row r="1048222" ht="12.65" customHeight="1" x14ac:dyDescent="0.25"/>
    <row r="1048223" ht="12.65" customHeight="1" x14ac:dyDescent="0.25"/>
    <row r="1048224" ht="12.65" customHeight="1" x14ac:dyDescent="0.25"/>
    <row r="1048225" ht="12.65" customHeight="1" x14ac:dyDescent="0.25"/>
    <row r="1048226" ht="12.65" customHeight="1" x14ac:dyDescent="0.25"/>
    <row r="1048227" ht="12.65" customHeight="1" x14ac:dyDescent="0.25"/>
    <row r="1048228" ht="12.65" customHeight="1" x14ac:dyDescent="0.25"/>
    <row r="1048229" ht="12.65" customHeight="1" x14ac:dyDescent="0.25"/>
    <row r="1048230" ht="12.65" customHeight="1" x14ac:dyDescent="0.25"/>
    <row r="1048231" ht="12.65" customHeight="1" x14ac:dyDescent="0.25"/>
    <row r="1048232" ht="12.65" customHeight="1" x14ac:dyDescent="0.25"/>
    <row r="1048233" ht="12.65" customHeight="1" x14ac:dyDescent="0.25"/>
    <row r="1048234" ht="12.65" customHeight="1" x14ac:dyDescent="0.25"/>
    <row r="1048235" ht="12.65" customHeight="1" x14ac:dyDescent="0.25"/>
    <row r="1048236" ht="12.65" customHeight="1" x14ac:dyDescent="0.25"/>
    <row r="1048237" ht="12.65" customHeight="1" x14ac:dyDescent="0.25"/>
    <row r="1048238" ht="12.65" customHeight="1" x14ac:dyDescent="0.25"/>
    <row r="1048239" ht="12.65" customHeight="1" x14ac:dyDescent="0.25"/>
    <row r="1048240" ht="12.65" customHeight="1" x14ac:dyDescent="0.25"/>
    <row r="1048241" ht="12.65" customHeight="1" x14ac:dyDescent="0.25"/>
    <row r="1048242" ht="12.65" customHeight="1" x14ac:dyDescent="0.25"/>
    <row r="1048243" ht="12.65" customHeight="1" x14ac:dyDescent="0.25"/>
    <row r="1048244" ht="12.65" customHeight="1" x14ac:dyDescent="0.25"/>
    <row r="1048245" ht="12.65" customHeight="1" x14ac:dyDescent="0.25"/>
    <row r="1048246" ht="12.65" customHeight="1" x14ac:dyDescent="0.25"/>
    <row r="1048247" ht="12.65" customHeight="1" x14ac:dyDescent="0.25"/>
    <row r="1048248" ht="12.65" customHeight="1" x14ac:dyDescent="0.25"/>
    <row r="1048249" ht="12.65" customHeight="1" x14ac:dyDescent="0.25"/>
    <row r="1048250" ht="12.65" customHeight="1" x14ac:dyDescent="0.25"/>
    <row r="1048251" ht="12.65" customHeight="1" x14ac:dyDescent="0.25"/>
    <row r="1048252" ht="12.65" customHeight="1" x14ac:dyDescent="0.25"/>
    <row r="1048253" ht="12.65" customHeight="1" x14ac:dyDescent="0.25"/>
    <row r="1048254" ht="12.65" customHeight="1" x14ac:dyDescent="0.25"/>
    <row r="1048255" ht="12.65" customHeight="1" x14ac:dyDescent="0.25"/>
    <row r="1048256" ht="12.65" customHeight="1" x14ac:dyDescent="0.25"/>
    <row r="1048257" ht="12.65" customHeight="1" x14ac:dyDescent="0.25"/>
    <row r="1048258" ht="12.65" customHeight="1" x14ac:dyDescent="0.25"/>
    <row r="1048259" ht="12.65" customHeight="1" x14ac:dyDescent="0.25"/>
    <row r="1048260" ht="12.65" customHeight="1" x14ac:dyDescent="0.25"/>
    <row r="1048261" ht="12.65" customHeight="1" x14ac:dyDescent="0.25"/>
    <row r="1048262" ht="12.65" customHeight="1" x14ac:dyDescent="0.25"/>
    <row r="1048263" ht="12.65" customHeight="1" x14ac:dyDescent="0.25"/>
    <row r="1048264" ht="12.65" customHeight="1" x14ac:dyDescent="0.25"/>
    <row r="1048265" ht="12.65" customHeight="1" x14ac:dyDescent="0.25"/>
    <row r="1048266" ht="12.65" customHeight="1" x14ac:dyDescent="0.25"/>
    <row r="1048267" ht="12.65" customHeight="1" x14ac:dyDescent="0.25"/>
    <row r="1048268" ht="12.65" customHeight="1" x14ac:dyDescent="0.25"/>
    <row r="1048269" ht="12.65" customHeight="1" x14ac:dyDescent="0.25"/>
    <row r="1048270" ht="12.65" customHeight="1" x14ac:dyDescent="0.25"/>
    <row r="1048271" ht="12.65" customHeight="1" x14ac:dyDescent="0.25"/>
    <row r="1048272" ht="12.65" customHeight="1" x14ac:dyDescent="0.25"/>
    <row r="1048273" ht="12.65" customHeight="1" x14ac:dyDescent="0.25"/>
    <row r="1048274" ht="12.65" customHeight="1" x14ac:dyDescent="0.25"/>
    <row r="1048275" ht="12.65" customHeight="1" x14ac:dyDescent="0.25"/>
    <row r="1048276" ht="12.65" customHeight="1" x14ac:dyDescent="0.25"/>
    <row r="1048277" ht="12.65" customHeight="1" x14ac:dyDescent="0.25"/>
    <row r="1048278" ht="12.65" customHeight="1" x14ac:dyDescent="0.25"/>
    <row r="1048279" ht="12.65" customHeight="1" x14ac:dyDescent="0.25"/>
    <row r="1048280" ht="12.65" customHeight="1" x14ac:dyDescent="0.25"/>
    <row r="1048281" ht="12.65" customHeight="1" x14ac:dyDescent="0.25"/>
    <row r="1048282" ht="12.65" customHeight="1" x14ac:dyDescent="0.25"/>
    <row r="1048283" ht="12.65" customHeight="1" x14ac:dyDescent="0.25"/>
    <row r="1048284" ht="12.65" customHeight="1" x14ac:dyDescent="0.25"/>
    <row r="1048285" ht="12.65" customHeight="1" x14ac:dyDescent="0.25"/>
    <row r="1048286" ht="12.65" customHeight="1" x14ac:dyDescent="0.25"/>
    <row r="1048287" ht="12.65" customHeight="1" x14ac:dyDescent="0.25"/>
    <row r="1048288" ht="12.65" customHeight="1" x14ac:dyDescent="0.25"/>
    <row r="1048289" ht="12.65" customHeight="1" x14ac:dyDescent="0.25"/>
    <row r="1048290" ht="12.65" customHeight="1" x14ac:dyDescent="0.25"/>
    <row r="1048291" ht="12.65" customHeight="1" x14ac:dyDescent="0.25"/>
    <row r="1048292" ht="12.65" customHeight="1" x14ac:dyDescent="0.25"/>
    <row r="1048293" ht="12.65" customHeight="1" x14ac:dyDescent="0.25"/>
    <row r="1048294" ht="12.65" customHeight="1" x14ac:dyDescent="0.25"/>
    <row r="1048295" ht="12.65" customHeight="1" x14ac:dyDescent="0.25"/>
    <row r="1048296" ht="12.65" customHeight="1" x14ac:dyDescent="0.25"/>
    <row r="1048297" ht="12.65" customHeight="1" x14ac:dyDescent="0.25"/>
    <row r="1048298" ht="12.65" customHeight="1" x14ac:dyDescent="0.25"/>
    <row r="1048299" ht="12.65" customHeight="1" x14ac:dyDescent="0.25"/>
    <row r="1048300" ht="12.65" customHeight="1" x14ac:dyDescent="0.25"/>
    <row r="1048301" ht="12.65" customHeight="1" x14ac:dyDescent="0.25"/>
    <row r="1048302" ht="12.65" customHeight="1" x14ac:dyDescent="0.25"/>
    <row r="1048303" ht="12.65" customHeight="1" x14ac:dyDescent="0.25"/>
    <row r="1048304" ht="12.65" customHeight="1" x14ac:dyDescent="0.25"/>
    <row r="1048305" ht="12.65" customHeight="1" x14ac:dyDescent="0.25"/>
    <row r="1048306" ht="12.65" customHeight="1" x14ac:dyDescent="0.25"/>
    <row r="1048307" ht="12.65" customHeight="1" x14ac:dyDescent="0.25"/>
    <row r="1048308" ht="12.65" customHeight="1" x14ac:dyDescent="0.25"/>
    <row r="1048309" ht="12.65" customHeight="1" x14ac:dyDescent="0.25"/>
    <row r="1048310" ht="12.65" customHeight="1" x14ac:dyDescent="0.25"/>
    <row r="1048311" ht="12.65" customHeight="1" x14ac:dyDescent="0.25"/>
    <row r="1048312" ht="12.65" customHeight="1" x14ac:dyDescent="0.25"/>
    <row r="1048313" ht="12.65" customHeight="1" x14ac:dyDescent="0.25"/>
    <row r="1048314" ht="12.65" customHeight="1" x14ac:dyDescent="0.25"/>
    <row r="1048315" ht="12.65" customHeight="1" x14ac:dyDescent="0.25"/>
    <row r="1048316" ht="12.65" customHeight="1" x14ac:dyDescent="0.25"/>
    <row r="1048317" ht="12.65" customHeight="1" x14ac:dyDescent="0.25"/>
    <row r="1048318" ht="12.65" customHeight="1" x14ac:dyDescent="0.25"/>
    <row r="1048319" ht="12.65" customHeight="1" x14ac:dyDescent="0.25"/>
    <row r="1048320" ht="12.65" customHeight="1" x14ac:dyDescent="0.25"/>
    <row r="1048321" ht="12.65" customHeight="1" x14ac:dyDescent="0.25"/>
    <row r="1048322" ht="12.65" customHeight="1" x14ac:dyDescent="0.25"/>
    <row r="1048323" ht="12.65" customHeight="1" x14ac:dyDescent="0.25"/>
    <row r="1048324" ht="12.65" customHeight="1" x14ac:dyDescent="0.25"/>
    <row r="1048325" ht="12.65" customHeight="1" x14ac:dyDescent="0.25"/>
    <row r="1048326" ht="12.65" customHeight="1" x14ac:dyDescent="0.25"/>
    <row r="1048327" ht="12.65" customHeight="1" x14ac:dyDescent="0.25"/>
    <row r="1048328" ht="12.65" customHeight="1" x14ac:dyDescent="0.25"/>
    <row r="1048329" ht="12.65" customHeight="1" x14ac:dyDescent="0.25"/>
    <row r="1048330" ht="12.65" customHeight="1" x14ac:dyDescent="0.25"/>
    <row r="1048331" ht="12.65" customHeight="1" x14ac:dyDescent="0.25"/>
    <row r="1048332" ht="12.65" customHeight="1" x14ac:dyDescent="0.25"/>
    <row r="1048333" ht="12.65" customHeight="1" x14ac:dyDescent="0.25"/>
    <row r="1048334" ht="12.65" customHeight="1" x14ac:dyDescent="0.25"/>
    <row r="1048335" ht="12.65" customHeight="1" x14ac:dyDescent="0.25"/>
    <row r="1048336" ht="12.65" customHeight="1" x14ac:dyDescent="0.25"/>
    <row r="1048337" ht="12.65" customHeight="1" x14ac:dyDescent="0.25"/>
    <row r="1048338" ht="12.65" customHeight="1" x14ac:dyDescent="0.25"/>
    <row r="1048339" ht="12.65" customHeight="1" x14ac:dyDescent="0.25"/>
    <row r="1048340" ht="12.65" customHeight="1" x14ac:dyDescent="0.25"/>
    <row r="1048341" ht="12.65" customHeight="1" x14ac:dyDescent="0.25"/>
    <row r="1048342" ht="12.65" customHeight="1" x14ac:dyDescent="0.25"/>
    <row r="1048343" ht="12.65" customHeight="1" x14ac:dyDescent="0.25"/>
    <row r="1048344" ht="12.65" customHeight="1" x14ac:dyDescent="0.25"/>
    <row r="1048345" ht="12.65" customHeight="1" x14ac:dyDescent="0.25"/>
    <row r="1048346" ht="12.65" customHeight="1" x14ac:dyDescent="0.25"/>
    <row r="1048347" ht="12.65" customHeight="1" x14ac:dyDescent="0.25"/>
    <row r="1048348" ht="12.65" customHeight="1" x14ac:dyDescent="0.25"/>
    <row r="1048349" ht="12.65" customHeight="1" x14ac:dyDescent="0.25"/>
    <row r="1048350" ht="12.65" customHeight="1" x14ac:dyDescent="0.25"/>
    <row r="1048351" ht="12.65" customHeight="1" x14ac:dyDescent="0.25"/>
    <row r="1048352" ht="12.65" customHeight="1" x14ac:dyDescent="0.25"/>
    <row r="1048353" ht="12.65" customHeight="1" x14ac:dyDescent="0.25"/>
    <row r="1048354" ht="12.65" customHeight="1" x14ac:dyDescent="0.25"/>
    <row r="1048355" ht="12.65" customHeight="1" x14ac:dyDescent="0.25"/>
    <row r="1048356" ht="12.65" customHeight="1" x14ac:dyDescent="0.25"/>
    <row r="1048357" ht="12.65" customHeight="1" x14ac:dyDescent="0.25"/>
    <row r="1048358" ht="12.65" customHeight="1" x14ac:dyDescent="0.25"/>
    <row r="1048359" ht="12.65" customHeight="1" x14ac:dyDescent="0.25"/>
    <row r="1048360" ht="12.65" customHeight="1" x14ac:dyDescent="0.25"/>
    <row r="1048361" ht="12.65" customHeight="1" x14ac:dyDescent="0.25"/>
    <row r="1048362" ht="12.65" customHeight="1" x14ac:dyDescent="0.25"/>
    <row r="1048363" ht="12.65" customHeight="1" x14ac:dyDescent="0.25"/>
    <row r="1048364" ht="12.65" customHeight="1" x14ac:dyDescent="0.25"/>
    <row r="1048365" ht="12.65" customHeight="1" x14ac:dyDescent="0.25"/>
    <row r="1048366" ht="12.65" customHeight="1" x14ac:dyDescent="0.25"/>
    <row r="1048367" ht="12.65" customHeight="1" x14ac:dyDescent="0.25"/>
    <row r="1048368" ht="12.65" customHeight="1" x14ac:dyDescent="0.25"/>
    <row r="1048369" ht="12.65" customHeight="1" x14ac:dyDescent="0.25"/>
    <row r="1048370" ht="12.65" customHeight="1" x14ac:dyDescent="0.25"/>
    <row r="1048371" ht="12.65" customHeight="1" x14ac:dyDescent="0.25"/>
    <row r="1048372" ht="12.65" customHeight="1" x14ac:dyDescent="0.25"/>
    <row r="1048373" ht="12.65" customHeight="1" x14ac:dyDescent="0.25"/>
    <row r="1048374" ht="12.65" customHeight="1" x14ac:dyDescent="0.25"/>
    <row r="1048375" ht="12.65" customHeight="1" x14ac:dyDescent="0.25"/>
    <row r="1048376" ht="12.65" customHeight="1" x14ac:dyDescent="0.25"/>
    <row r="1048377" ht="12.65" customHeight="1" x14ac:dyDescent="0.25"/>
    <row r="1048378" ht="12.65" customHeight="1" x14ac:dyDescent="0.25"/>
    <row r="1048379" ht="12.65" customHeight="1" x14ac:dyDescent="0.25"/>
    <row r="1048380" ht="12.65" customHeight="1" x14ac:dyDescent="0.25"/>
    <row r="1048381" ht="12.65" customHeight="1" x14ac:dyDescent="0.25"/>
    <row r="1048382" ht="12.65" customHeight="1" x14ac:dyDescent="0.25"/>
    <row r="1048383" ht="12.65" customHeight="1" x14ac:dyDescent="0.25"/>
    <row r="1048384" ht="12.65" customHeight="1" x14ac:dyDescent="0.25"/>
    <row r="1048385" ht="12.65" customHeight="1" x14ac:dyDescent="0.25"/>
    <row r="1048386" ht="12.65" customHeight="1" x14ac:dyDescent="0.25"/>
    <row r="1048387" ht="12.65" customHeight="1" x14ac:dyDescent="0.25"/>
    <row r="1048388" ht="12.65" customHeight="1" x14ac:dyDescent="0.25"/>
    <row r="1048389" ht="12.65" customHeight="1" x14ac:dyDescent="0.25"/>
    <row r="1048390" ht="12.65" customHeight="1" x14ac:dyDescent="0.25"/>
    <row r="1048391" ht="12.65" customHeight="1" x14ac:dyDescent="0.25"/>
    <row r="1048392" ht="12.65" customHeight="1" x14ac:dyDescent="0.25"/>
    <row r="1048393" ht="12.65" customHeight="1" x14ac:dyDescent="0.25"/>
    <row r="1048394" ht="12.65" customHeight="1" x14ac:dyDescent="0.25"/>
    <row r="1048395" ht="12.65" customHeight="1" x14ac:dyDescent="0.25"/>
    <row r="1048396" ht="12.65" customHeight="1" x14ac:dyDescent="0.25"/>
    <row r="1048397" ht="12.65" customHeight="1" x14ac:dyDescent="0.25"/>
    <row r="1048398" ht="12.65" customHeight="1" x14ac:dyDescent="0.25"/>
    <row r="1048399" ht="12.65" customHeight="1" x14ac:dyDescent="0.25"/>
    <row r="1048400" ht="12.65" customHeight="1" x14ac:dyDescent="0.25"/>
    <row r="1048401" ht="12.65" customHeight="1" x14ac:dyDescent="0.25"/>
    <row r="1048402" ht="12.65" customHeight="1" x14ac:dyDescent="0.25"/>
    <row r="1048403" ht="12.65" customHeight="1" x14ac:dyDescent="0.25"/>
    <row r="1048404" ht="12.65" customHeight="1" x14ac:dyDescent="0.25"/>
    <row r="1048405" ht="12.65" customHeight="1" x14ac:dyDescent="0.25"/>
    <row r="1048406" ht="12.65" customHeight="1" x14ac:dyDescent="0.25"/>
    <row r="1048407" ht="12.65" customHeight="1" x14ac:dyDescent="0.25"/>
    <row r="1048408" ht="12.65" customHeight="1" x14ac:dyDescent="0.25"/>
    <row r="1048409" ht="12.65" customHeight="1" x14ac:dyDescent="0.25"/>
    <row r="1048410" ht="12.65" customHeight="1" x14ac:dyDescent="0.25"/>
    <row r="1048411" ht="12.65" customHeight="1" x14ac:dyDescent="0.25"/>
    <row r="1048412" ht="12.65" customHeight="1" x14ac:dyDescent="0.25"/>
    <row r="1048413" ht="12.65" customHeight="1" x14ac:dyDescent="0.25"/>
    <row r="1048414" ht="12.65" customHeight="1" x14ac:dyDescent="0.25"/>
    <row r="1048415" ht="12.65" customHeight="1" x14ac:dyDescent="0.25"/>
    <row r="1048416" ht="12.65" customHeight="1" x14ac:dyDescent="0.25"/>
    <row r="1048417" ht="12.65" customHeight="1" x14ac:dyDescent="0.25"/>
    <row r="1048418" ht="12.65" customHeight="1" x14ac:dyDescent="0.25"/>
    <row r="1048419" ht="12.65" customHeight="1" x14ac:dyDescent="0.25"/>
    <row r="1048420" ht="12.65" customHeight="1" x14ac:dyDescent="0.25"/>
    <row r="1048421" ht="12.65" customHeight="1" x14ac:dyDescent="0.25"/>
    <row r="1048422" ht="12.65" customHeight="1" x14ac:dyDescent="0.25"/>
    <row r="1048423" ht="12.65" customHeight="1" x14ac:dyDescent="0.25"/>
    <row r="1048424" ht="12.65" customHeight="1" x14ac:dyDescent="0.25"/>
    <row r="1048425" ht="12.65" customHeight="1" x14ac:dyDescent="0.25"/>
    <row r="1048426" ht="12.65" customHeight="1" x14ac:dyDescent="0.25"/>
    <row r="1048427" ht="12.65" customHeight="1" x14ac:dyDescent="0.25"/>
    <row r="1048428" ht="12.65" customHeight="1" x14ac:dyDescent="0.25"/>
    <row r="1048429" ht="12.65" customHeight="1" x14ac:dyDescent="0.25"/>
    <row r="1048430" ht="12.65" customHeight="1" x14ac:dyDescent="0.25"/>
    <row r="1048431" ht="12.65" customHeight="1" x14ac:dyDescent="0.25"/>
    <row r="1048432" ht="12.65" customHeight="1" x14ac:dyDescent="0.25"/>
    <row r="1048433" ht="12.65" customHeight="1" x14ac:dyDescent="0.25"/>
    <row r="1048434" ht="12.65" customHeight="1" x14ac:dyDescent="0.25"/>
    <row r="1048435" ht="12.65" customHeight="1" x14ac:dyDescent="0.25"/>
    <row r="1048436" ht="12.65" customHeight="1" x14ac:dyDescent="0.25"/>
    <row r="1048437" ht="12.65" customHeight="1" x14ac:dyDescent="0.25"/>
    <row r="1048438" ht="12.65" customHeight="1" x14ac:dyDescent="0.25"/>
    <row r="1048439" ht="12.65" customHeight="1" x14ac:dyDescent="0.25"/>
    <row r="1048440" ht="12.65" customHeight="1" x14ac:dyDescent="0.25"/>
    <row r="1048441" ht="12.65" customHeight="1" x14ac:dyDescent="0.25"/>
    <row r="1048442" ht="12.65" customHeight="1" x14ac:dyDescent="0.25"/>
    <row r="1048443" ht="12.65" customHeight="1" x14ac:dyDescent="0.25"/>
    <row r="1048444" ht="12.65" customHeight="1" x14ac:dyDescent="0.25"/>
    <row r="1048445" ht="12.65" customHeight="1" x14ac:dyDescent="0.25"/>
    <row r="1048446" ht="12.65" customHeight="1" x14ac:dyDescent="0.25"/>
    <row r="1048447" ht="12.65" customHeight="1" x14ac:dyDescent="0.25"/>
    <row r="1048448" ht="12.65" customHeight="1" x14ac:dyDescent="0.25"/>
    <row r="1048449" ht="12.65" customHeight="1" x14ac:dyDescent="0.25"/>
    <row r="1048450" ht="12.65" customHeight="1" x14ac:dyDescent="0.25"/>
    <row r="1048451" ht="12.65" customHeight="1" x14ac:dyDescent="0.25"/>
    <row r="1048452" ht="12.65" customHeight="1" x14ac:dyDescent="0.25"/>
    <row r="1048453" ht="12.65" customHeight="1" x14ac:dyDescent="0.25"/>
    <row r="1048454" ht="12.65" customHeight="1" x14ac:dyDescent="0.25"/>
    <row r="1048455" ht="12.65" customHeight="1" x14ac:dyDescent="0.25"/>
    <row r="1048456" ht="12.65" customHeight="1" x14ac:dyDescent="0.25"/>
    <row r="1048457" ht="12.65" customHeight="1" x14ac:dyDescent="0.25"/>
    <row r="1048458" ht="12.65" customHeight="1" x14ac:dyDescent="0.25"/>
    <row r="1048459" ht="12.65" customHeight="1" x14ac:dyDescent="0.25"/>
    <row r="1048460" ht="12.65" customHeight="1" x14ac:dyDescent="0.25"/>
    <row r="1048461" ht="12.65" customHeight="1" x14ac:dyDescent="0.25"/>
    <row r="1048462" ht="12.65" customHeight="1" x14ac:dyDescent="0.25"/>
    <row r="1048463" ht="12.65" customHeight="1" x14ac:dyDescent="0.25"/>
    <row r="1048464" ht="12.65" customHeight="1" x14ac:dyDescent="0.25"/>
    <row r="1048465" ht="12.65" customHeight="1" x14ac:dyDescent="0.25"/>
    <row r="1048466" ht="12.65" customHeight="1" x14ac:dyDescent="0.25"/>
    <row r="1048467" ht="12.65" customHeight="1" x14ac:dyDescent="0.25"/>
    <row r="1048468" ht="12.65" customHeight="1" x14ac:dyDescent="0.25"/>
    <row r="1048469" ht="12.65" customHeight="1" x14ac:dyDescent="0.25"/>
    <row r="1048470" ht="12.65" customHeight="1" x14ac:dyDescent="0.25"/>
    <row r="1048471" ht="12.65" customHeight="1" x14ac:dyDescent="0.25"/>
    <row r="1048472" ht="12.65" customHeight="1" x14ac:dyDescent="0.25"/>
    <row r="1048473" ht="12.65" customHeight="1" x14ac:dyDescent="0.25"/>
    <row r="1048474" ht="12.65" customHeight="1" x14ac:dyDescent="0.25"/>
    <row r="1048475" ht="12.65" customHeight="1" x14ac:dyDescent="0.25"/>
    <row r="1048476" ht="12.65" customHeight="1" x14ac:dyDescent="0.25"/>
    <row r="1048477" ht="12.65" customHeight="1" x14ac:dyDescent="0.25"/>
    <row r="1048478" ht="12.65" customHeight="1" x14ac:dyDescent="0.25"/>
    <row r="1048479" ht="12.65" customHeight="1" x14ac:dyDescent="0.25"/>
    <row r="1048480" ht="12.65" customHeight="1" x14ac:dyDescent="0.25"/>
    <row r="1048481" ht="12.65" customHeight="1" x14ac:dyDescent="0.25"/>
    <row r="1048482" ht="12.65" customHeight="1" x14ac:dyDescent="0.25"/>
    <row r="1048483" ht="12.65" customHeight="1" x14ac:dyDescent="0.25"/>
    <row r="1048484" ht="12.65" customHeight="1" x14ac:dyDescent="0.25"/>
    <row r="1048485" ht="12.65" customHeight="1" x14ac:dyDescent="0.25"/>
    <row r="1048486" ht="12.65" customHeight="1" x14ac:dyDescent="0.25"/>
    <row r="1048487" ht="12.65" customHeight="1" x14ac:dyDescent="0.25"/>
    <row r="1048488" ht="12.65" customHeight="1" x14ac:dyDescent="0.25"/>
    <row r="1048489" ht="12.65" customHeight="1" x14ac:dyDescent="0.25"/>
    <row r="1048490" ht="12.65" customHeight="1" x14ac:dyDescent="0.25"/>
    <row r="1048491" ht="12.65" customHeight="1" x14ac:dyDescent="0.25"/>
    <row r="1048492" ht="12.65" customHeight="1" x14ac:dyDescent="0.25"/>
    <row r="1048493" ht="12.65" customHeight="1" x14ac:dyDescent="0.25"/>
    <row r="1048494" ht="12.65" customHeight="1" x14ac:dyDescent="0.25"/>
    <row r="1048495" ht="12.65" customHeight="1" x14ac:dyDescent="0.25"/>
    <row r="1048496" ht="12.65" customHeight="1" x14ac:dyDescent="0.25"/>
    <row r="1048497" ht="12.65" customHeight="1" x14ac:dyDescent="0.25"/>
    <row r="1048498" ht="12.65" customHeight="1" x14ac:dyDescent="0.25"/>
    <row r="1048499" ht="12.65" customHeight="1" x14ac:dyDescent="0.25"/>
    <row r="1048500" ht="12.65" customHeight="1" x14ac:dyDescent="0.25"/>
    <row r="1048501" ht="12.65" customHeight="1" x14ac:dyDescent="0.25"/>
    <row r="1048502" ht="12.65" customHeight="1" x14ac:dyDescent="0.25"/>
    <row r="1048503" ht="12.65" customHeight="1" x14ac:dyDescent="0.25"/>
    <row r="1048504" ht="12.65" customHeight="1" x14ac:dyDescent="0.25"/>
    <row r="1048505" ht="12.65" customHeight="1" x14ac:dyDescent="0.25"/>
    <row r="1048506" ht="12.65" customHeight="1" x14ac:dyDescent="0.25"/>
    <row r="1048507" ht="12.65" customHeight="1" x14ac:dyDescent="0.25"/>
    <row r="1048508" ht="12.65" customHeight="1" x14ac:dyDescent="0.25"/>
    <row r="1048509" ht="12.65" customHeight="1" x14ac:dyDescent="0.25"/>
    <row r="1048510" ht="12.65" customHeight="1" x14ac:dyDescent="0.25"/>
    <row r="1048511" ht="12.65" customHeight="1" x14ac:dyDescent="0.25"/>
    <row r="1048512" ht="12.65" customHeight="1" x14ac:dyDescent="0.25"/>
    <row r="1048513" ht="12.65" customHeight="1" x14ac:dyDescent="0.25"/>
    <row r="1048514" ht="12.65" customHeight="1" x14ac:dyDescent="0.25"/>
    <row r="1048515" ht="12.65" customHeight="1" x14ac:dyDescent="0.25"/>
    <row r="1048516" ht="12.65" customHeight="1" x14ac:dyDescent="0.25"/>
    <row r="1048517" ht="12.65" customHeight="1" x14ac:dyDescent="0.25"/>
    <row r="1048518" ht="12.65" customHeight="1" x14ac:dyDescent="0.25"/>
    <row r="1048519" ht="12.65" customHeight="1" x14ac:dyDescent="0.25"/>
    <row r="1048520" ht="12.65" customHeight="1" x14ac:dyDescent="0.25"/>
    <row r="1048521" ht="12.65" customHeight="1" x14ac:dyDescent="0.25"/>
    <row r="1048522" ht="12.65" customHeight="1" x14ac:dyDescent="0.25"/>
    <row r="1048523" ht="12.65" customHeight="1" x14ac:dyDescent="0.25"/>
    <row r="1048524" ht="12.65" customHeight="1" x14ac:dyDescent="0.25"/>
    <row r="1048525" ht="12.65" customHeight="1" x14ac:dyDescent="0.25"/>
    <row r="1048526" ht="12.65" customHeight="1" x14ac:dyDescent="0.25"/>
    <row r="1048527" ht="12.65" customHeight="1" x14ac:dyDescent="0.25"/>
    <row r="1048528" ht="12.65" customHeight="1" x14ac:dyDescent="0.25"/>
    <row r="1048529" ht="12.65" customHeight="1" x14ac:dyDescent="0.25"/>
    <row r="1048530" ht="12.65" customHeight="1" x14ac:dyDescent="0.25"/>
    <row r="1048531" ht="12.65" customHeight="1" x14ac:dyDescent="0.25"/>
    <row r="1048532" ht="12.65" customHeight="1" x14ac:dyDescent="0.25"/>
    <row r="1048533" ht="12.65" customHeight="1" x14ac:dyDescent="0.25"/>
    <row r="1048534" ht="12.65" customHeight="1" x14ac:dyDescent="0.25"/>
    <row r="1048535" ht="12.65" customHeight="1" x14ac:dyDescent="0.25"/>
    <row r="1048536" ht="12.65" customHeight="1" x14ac:dyDescent="0.25"/>
    <row r="1048537" ht="12.65" customHeight="1" x14ac:dyDescent="0.25"/>
    <row r="1048538" ht="12.65" customHeight="1" x14ac:dyDescent="0.25"/>
    <row r="1048539" ht="12.65" customHeight="1" x14ac:dyDescent="0.25"/>
    <row r="1048540" ht="12.65" customHeight="1" x14ac:dyDescent="0.25"/>
    <row r="1048541" ht="12.65" customHeight="1" x14ac:dyDescent="0.25"/>
    <row r="1048542" ht="12.65" customHeight="1" x14ac:dyDescent="0.25"/>
    <row r="1048543" ht="12.65" customHeight="1" x14ac:dyDescent="0.25"/>
    <row r="1048544" ht="12.65" customHeight="1" x14ac:dyDescent="0.25"/>
    <row r="1048545" ht="12.65" customHeight="1" x14ac:dyDescent="0.25"/>
    <row r="1048546" ht="12.65" customHeight="1" x14ac:dyDescent="0.25"/>
    <row r="1048547" ht="12.65" customHeight="1" x14ac:dyDescent="0.25"/>
    <row r="1048548" ht="12.65" customHeight="1" x14ac:dyDescent="0.25"/>
    <row r="1048549" ht="12.65" customHeight="1" x14ac:dyDescent="0.25"/>
    <row r="1048550" ht="12.65" customHeight="1" x14ac:dyDescent="0.25"/>
    <row r="1048551" ht="12.65" customHeight="1" x14ac:dyDescent="0.25"/>
    <row r="1048552" ht="12.65" customHeight="1" x14ac:dyDescent="0.25"/>
    <row r="1048553" ht="12.65" customHeight="1" x14ac:dyDescent="0.25"/>
    <row r="1048554" ht="12.65" customHeight="1" x14ac:dyDescent="0.25"/>
    <row r="1048555" ht="12.65" customHeight="1" x14ac:dyDescent="0.25"/>
    <row r="1048556" ht="12.65" customHeight="1" x14ac:dyDescent="0.25"/>
    <row r="1048557" ht="12.65" customHeight="1" x14ac:dyDescent="0.25"/>
    <row r="1048558" ht="12.65" customHeight="1" x14ac:dyDescent="0.25"/>
    <row r="1048559" ht="12.65" customHeight="1" x14ac:dyDescent="0.25"/>
    <row r="1048560" ht="12.65" customHeight="1" x14ac:dyDescent="0.25"/>
    <row r="1048561" ht="12.65" customHeight="1" x14ac:dyDescent="0.25"/>
    <row r="1048562" ht="12.65" customHeight="1" x14ac:dyDescent="0.25"/>
    <row r="1048563" ht="12.65" customHeight="1" x14ac:dyDescent="0.25"/>
    <row r="1048564" ht="12.65" customHeight="1" x14ac:dyDescent="0.25"/>
    <row r="1048565" ht="12.65" customHeight="1" x14ac:dyDescent="0.25"/>
    <row r="1048566" ht="12.65" customHeight="1" x14ac:dyDescent="0.25"/>
    <row r="1048567" ht="12.65" customHeight="1" x14ac:dyDescent="0.25"/>
    <row r="1048568" ht="12.65" customHeight="1" x14ac:dyDescent="0.25"/>
    <row r="1048569" ht="12.65" customHeight="1" x14ac:dyDescent="0.25"/>
    <row r="1048570" ht="12.65" customHeight="1" x14ac:dyDescent="0.25"/>
    <row r="1048571" ht="12.65" customHeight="1" x14ac:dyDescent="0.25"/>
    <row r="1048572" ht="12.65" customHeight="1" x14ac:dyDescent="0.25"/>
    <row r="1048573" ht="12.65" customHeight="1" x14ac:dyDescent="0.25"/>
    <row r="1048574" ht="12.65" customHeight="1" x14ac:dyDescent="0.25"/>
    <row r="1048575" ht="12.65" customHeight="1" x14ac:dyDescent="0.25"/>
    <row r="1048576" ht="12.6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Totals</vt:lpstr>
      <vt:lpstr>Racial Demographics</vt:lpstr>
      <vt:lpstr>Voting Age</vt:lpstr>
      <vt:lpstr>Election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Smith</cp:lastModifiedBy>
  <dcterms:modified xsi:type="dcterms:W3CDTF">2021-09-18T13:29:33Z</dcterms:modified>
</cp:coreProperties>
</file>