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Population Totals" state="visible" r:id="rId4"/>
    <sheet sheetId="2" name="Racial Demographics" state="visible" r:id="rId5"/>
    <sheet sheetId="3" name="Voting Age" state="visible" r:id="rId6"/>
    <sheet sheetId="4" name="Election Results" state="visible" r:id="rId7"/>
  </sheets>
  <definedNames>
    <definedName name="test" hidden="false">'Population Totals'!#REF!</definedName>
  </definedNames>
</workbook>
</file>

<file path=xl/sharedStrings.xml><?xml version="1.0" encoding="utf-8"?>
<sst xmlns="http://schemas.openxmlformats.org/spreadsheetml/2006/main" count="101">
  <si>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</si>
  <si>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</si>
  <si>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</si>
  <si>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</si>
  <si>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</si>
  <si>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</si>
  <si>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</si>
  <si>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</si>
  <si>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</si>
  <si>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</si>
  <si>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</si>
  <si>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</si>
  <si>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</si>
  <si>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</si>
  <si>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</si>
  <si>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</si>
  <si>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</si>
  <si>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</si>
  <si>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AP Black</t>
  </si>
  <si>
    <t>NH AP Black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</si>
  <si>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</si>
  <si>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</si>
  <si>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</si>
  <si>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</si>
  <si>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</si>
  <si>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</si>
  <si>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</si>
  <si>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</si>
  <si>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</si>
  <si>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</si>
  <si>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</si>
  <si>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</si>
  <si>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</si>
  <si>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</si>
  <si>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</si>
  <si>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</si>
  <si>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</si>
  <si>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</si>
  <si>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</si>
  <si>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</si>
  <si>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</si>
  <si>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</si>
  <si>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</si>
  <si>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</si>
  <si>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</si>
  <si>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VA Black_White</t>
  </si>
  <si>
    <t>VA Black_AIAN</t>
  </si>
  <si>
    <t>VA Black_Asian</t>
  </si>
  <si>
    <t>VA Black_NHPI</t>
  </si>
  <si>
    <t>VA Black_Other</t>
  </si>
  <si>
    <t>VA AP Black</t>
  </si>
  <si>
    <t>VA NH Black Alone</t>
  </si>
  <si>
    <t>VA NH Black_White</t>
  </si>
  <si>
    <t>VA NH BL_AIAN</t>
  </si>
  <si>
    <t>VA NH BL_Asian</t>
  </si>
  <si>
    <t>VA NH BL_NHPI</t>
  </si>
  <si>
    <t>VA NH BL_Other</t>
  </si>
  <si>
    <t>VA NH AP Black</t>
  </si>
  <si>
    <t>VA NH Asian Alone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</si>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</sst>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96"/>
    <numFmt formatCode="[Red][&gt;=0.05]\▼0.0%;[Red][&lt;-0.05]0.0%\▲;[Green]0.00%\✓" numFmtId="197"/>
    <numFmt formatCode="0.0%" numFmtId="198"/>
  </numFmts>
  <fonts count="16">
    <font>
      <b val="false"/>
      <i val="false"/>
      <u val="none"/>
      <sz val="10"/>
      <color theme="1"/>
      <name val="Arial"/>
    </font>
    <font>
      <b val="false"/>
      <i val="false"/>
      <u val="none"/>
      <sz val="11"/>
      <color theme="0"/>
      <name val="Calibri"/>
      <scheme val="minor"/>
    </font>
    <font>
      <b val="false"/>
      <i val="false"/>
      <u val="none"/>
      <sz val="11"/>
      <color theme="1"/>
      <name val="Calibri"/>
      <scheme val="minor"/>
    </font>
    <font>
      <b val="true"/>
      <i val="false"/>
      <u val="none"/>
      <sz val="11"/>
      <color rgb="FF000080"/>
      <name val="Calibri"/>
      <scheme val="minor"/>
    </font>
    <font>
      <b val="true"/>
      <i val="false"/>
      <u val="none"/>
      <sz val="12"/>
      <color theme="1"/>
      <name val="Calibri"/>
      <scheme val="minor"/>
    </font>
    <font>
      <b val="true"/>
      <i val="false"/>
      <u val="none"/>
      <sz val="10"/>
      <color rgb="FFFFFFFF"/>
      <name val="Calibri"/>
      <scheme val="minor"/>
    </font>
    <font>
      <b val="true"/>
      <i val="false"/>
      <u val="none"/>
      <sz val="10"/>
      <color rgb="FF000080"/>
      <name val="Calibri"/>
      <scheme val="minor"/>
    </font>
    <font>
      <b val="true"/>
      <i val="true"/>
      <u val="none"/>
      <sz val="10"/>
      <color rgb="FFFFFFFF"/>
      <name val="Calibri"/>
      <scheme val="minor"/>
    </font>
    <font>
      <b val="false"/>
      <i val="false"/>
      <u val="none"/>
      <sz val="10"/>
      <color theme="1"/>
      <name val="Calibri"/>
      <scheme val="minor"/>
    </font>
    <font>
      <b val="true"/>
      <i val="false"/>
      <u val="none"/>
      <sz val="10"/>
      <color theme="1"/>
      <name val="Calibri"/>
      <scheme val="minor"/>
    </font>
    <font>
      <b val="true"/>
      <i val="false"/>
      <u val="none"/>
      <sz val="11"/>
      <color theme="1"/>
      <name val="Calibri"/>
      <scheme val="minor"/>
    </font>
    <font>
      <b val="false"/>
      <i val="false"/>
      <u val="none"/>
      <sz val="9"/>
      <color theme="1"/>
      <name val="Arial"/>
    </font>
    <font>
      <b val="true"/>
      <i val="false"/>
      <u val="none"/>
      <sz val="11"/>
      <color theme="0"/>
      <name val="Calibri"/>
      <scheme val="minor"/>
    </font>
    <font>
      <b val="true"/>
      <i val="false"/>
      <u val="none"/>
      <sz val="9"/>
      <color theme="0"/>
      <name val="Calibri"/>
      <scheme val="minor"/>
    </font>
    <font>
      <b val="true"/>
      <i val="false"/>
      <u val="none"/>
      <sz val="9"/>
      <color theme="1"/>
      <name val="Calibri"/>
      <scheme val="minor"/>
    </font>
    <font>
      <b val="true"/>
      <i val="false"/>
      <u val="none"/>
      <sz val="12"/>
      <color theme="1"/>
      <name val="Arial"/>
    </font>
  </fonts>
  <fills count="39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4"/>
        <bgColor rgb="FFFFFFFF"/>
      </patternFill>
    </fill>
    <fill>
      <patternFill patternType="solid">
        <fgColor theme="9" tint="0.6"/>
        <bgColor rgb="FFFFFFFF"/>
      </patternFill>
    </fill>
    <fill>
      <patternFill patternType="solid">
        <fgColor theme="9" tint="0.8"/>
        <bgColor rgb="FFFFFFFF"/>
      </patternFill>
    </fill>
    <fill>
      <patternFill patternType="solid">
        <fgColor theme="7" tint="0.8"/>
        <bgColor rgb="FFFFFFFF"/>
      </patternFill>
    </fill>
    <fill>
      <patternFill patternType="solid">
        <fgColor theme="4" tint="0.4"/>
        <bgColor rgb="FFFFFFFF"/>
      </patternFill>
    </fill>
    <fill>
      <patternFill patternType="solid">
        <fgColor theme="4" tint="0.6"/>
        <bgColor rgb="FFFFFFFF"/>
      </patternFill>
    </fill>
    <fill>
      <patternFill patternType="solid">
        <fgColor theme="4" tint="0.8"/>
        <bgColor rgb="FFFFFFFF"/>
      </patternFill>
    </fill>
    <fill>
      <patternFill patternType="solid">
        <fgColor theme="6" tint="0.6"/>
        <bgColor rgb="FF000000"/>
      </patternFill>
    </fill>
    <fill>
      <patternFill patternType="solid">
        <fgColor theme="6" tint="0.6"/>
        <bgColor rgb="FFFFFFFF"/>
      </patternFill>
    </fill>
    <fill>
      <patternFill patternType="solid">
        <fgColor theme="8" tint="0.6"/>
        <bgColor rgb="FF000000"/>
      </patternFill>
    </fill>
    <fill>
      <patternFill patternType="solid">
        <fgColor theme="8" tint="0.4"/>
        <bgColor rgb="FFFFFFFF"/>
      </patternFill>
    </fill>
    <fill>
      <patternFill patternType="solid">
        <fgColor theme="0" tint="-0.15"/>
        <bgColor rgb="FF000000"/>
      </patternFill>
    </fill>
    <fill>
      <patternFill patternType="solid">
        <fgColor rgb="00FFFFFF"/>
        <bgColor rgb="FF000000"/>
      </patternFill>
    </fill>
    <fill>
      <patternFill patternType="solid">
        <fgColor theme="9" tint="0.6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8"/>
        <bgColor rgb="FF000000"/>
      </patternFill>
    </fill>
    <fill>
      <patternFill patternType="solid">
        <fgColor theme="7" tint="0.6"/>
        <bgColor rgb="FF000000"/>
      </patternFill>
    </fill>
    <fill>
      <patternFill patternType="solid">
        <fgColor theme="4" tint="0.6"/>
        <bgColor rgb="FF000000"/>
      </patternFill>
    </fill>
    <fill>
      <patternFill patternType="solid">
        <fgColor theme="3" tint="0.8"/>
        <bgColor rgb="FF000000"/>
      </patternFill>
    </fill>
    <fill>
      <patternFill patternType="solid">
        <fgColor theme="4" tint="0.8"/>
        <bgColor rgb="FF000000"/>
      </patternFill>
    </fill>
    <fill>
      <patternFill patternType="solid">
        <fgColor theme="8" tint="0.8"/>
        <bgColor rgb="FFFFFFFF"/>
      </patternFill>
    </fill>
    <fill>
      <patternFill patternType="solid">
        <fgColor theme="6" tint="0.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6"/>
        <bgColor rgb="FF000000"/>
      </patternFill>
    </fill>
    <fill>
      <patternFill patternType="solid">
        <fgColor theme="9" tint="0.8"/>
        <bgColor rgb="FF000000"/>
      </patternFill>
    </fill>
    <fill>
      <patternFill patternType="solid">
        <fgColor theme="9" tint="0.4"/>
        <bgColor rgb="FF000000"/>
      </patternFill>
    </fill>
    <fill>
      <patternFill patternType="solid">
        <fgColor theme="5" tint="0.8"/>
        <bgColor rgb="FF000000"/>
      </patternFill>
    </fill>
    <fill>
      <patternFill patternType="solid">
        <fgColor theme="5" tint="0.6"/>
        <bgColor rgb="FF000000"/>
      </patternFill>
    </fill>
    <fill>
      <patternFill patternType="solid">
        <fgColor theme="8" tint="0.8"/>
        <bgColor rgb="FF000000"/>
      </patternFill>
    </fill>
    <fill>
      <patternFill patternType="solid">
        <fgColor theme="3" tint="0.4"/>
        <bgColor rgb="FF000000"/>
      </patternFill>
    </fill>
    <fill>
      <patternFill patternType="solid">
        <fgColor theme="3" tint="0.8"/>
        <bgColor rgb="FFFFFFFF"/>
      </patternFill>
    </fill>
    <fill>
      <patternFill patternType="solid">
        <fgColor theme="5" tint="0.8"/>
        <bgColor rgb="FFFFFFFF"/>
      </patternFill>
    </fill>
    <fill>
      <patternFill patternType="solid">
        <fgColor theme="2" tint="-0.1"/>
        <bgColor rgb="FFFFFFFF"/>
      </patternFill>
    </fill>
    <fill>
      <patternFill patternType="solid">
        <fgColor theme="6" tint="0.8"/>
        <bgColor rgb="FF000000"/>
      </patternFill>
    </fill>
    <fill>
      <patternFill patternType="solid">
        <fgColor theme="2" tint="-0.1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 style="none"/>
      <right style="none"/>
      <top style="none"/>
      <bottom style="none"/>
    </border>
    <border>
      <left style="none"/>
      <right style="none"/>
      <top style="none"/>
      <bottom style="medium">
        <color rgb="FF99CCFF"/>
      </bottom>
    </border>
  </borders>
  <cellStyleXfs count="10">
    <xf numFmtId="0" fontId="0" borderId="0" xfId="0" applyNumberFormat="true" applyFont="true" applyFill="true" applyBorder="true" applyAlignment="true" applyProtection="true"/>
    <xf numFmtId="0" fontId="1" fillId="2" borderId="0" xfId="0" applyNumberFormat="false" applyFont="true" applyFill="true" applyBorder="false" applyAlignment="false" applyProtection="false"/>
    <xf numFmtId="0" fontId="1" fillId="3" borderId="0" xfId="0" applyNumberFormat="false" applyFont="true" applyFill="true" applyBorder="false" applyAlignment="false" applyProtection="false"/>
    <xf numFmtId="0" fontId="2" fillId="4" borderId="0" xfId="0" applyNumberFormat="false" applyFont="true" applyFill="true" applyBorder="false" applyAlignment="false" applyProtection="false"/>
    <xf numFmtId="0" fontId="2" fillId="5" borderId="0" xfId="0" applyNumberFormat="false" applyFont="true" applyFill="true" applyBorder="false" applyAlignment="false" applyProtection="false"/>
    <xf numFmtId="0" fontId="2" fillId="6" borderId="0" xfId="0" applyNumberFormat="false" applyFont="true" applyFill="true" applyBorder="false" applyAlignment="false" applyProtection="false"/>
    <xf numFmtId="0" fontId="1" fillId="7" borderId="0" xfId="0" applyNumberFormat="false" applyFont="true" applyFill="true" applyBorder="false" applyAlignment="false" applyProtection="false"/>
    <xf numFmtId="0" fontId="2" fillId="8" borderId="0" xfId="0" applyNumberFormat="false" applyFont="true" applyFill="true" applyBorder="false" applyAlignment="false" applyProtection="false"/>
    <xf numFmtId="0" fontId="2" fillId="9" borderId="0" xfId="0" applyNumberFormat="false" applyFont="true" applyFill="true" applyBorder="false" applyAlignment="false" applyProtection="false"/>
    <xf numFmtId="196" fontId="0" borderId="0" xfId="0" applyNumberFormat="true" applyFont="false" applyFill="false" applyBorder="false" applyAlignment="false" applyProtection="false"/>
  </cellStyleXfs>
  <cellXfs count="98">
    <xf numFmtId="0" fontId="0" borderId="0" xfId="0" applyNumberFormat="true" applyFont="true" applyFill="true" applyBorder="true" applyAlignment="true" applyProtection="true"/>
    <xf numFmtId="0" fontId="1" fillId="2" borderId="0" xfId="1" applyNumberFormat="false" applyFont="true" applyFill="true" applyBorder="false" applyAlignment="false" applyProtection="false"/>
    <xf numFmtId="0" fontId="1" fillId="3" borderId="0" xfId="2" applyNumberFormat="false" applyFont="true" applyFill="true" applyBorder="false" applyAlignment="false" applyProtection="false"/>
    <xf numFmtId="0" fontId="2" fillId="4" borderId="0" xfId="3" applyNumberFormat="false" applyFont="true" applyFill="true" applyBorder="false" applyAlignment="false" applyProtection="false"/>
    <xf numFmtId="0" fontId="2" fillId="5" borderId="0" xfId="4" applyNumberFormat="false" applyFont="true" applyFill="true" applyBorder="false" applyAlignment="false" applyProtection="false"/>
    <xf numFmtId="0" fontId="2" fillId="6" borderId="0" xfId="5" applyNumberFormat="false" applyFont="true" applyFill="true" applyBorder="false" applyAlignment="false" applyProtection="false"/>
    <xf numFmtId="0" fontId="1" fillId="7" borderId="0" xfId="6" applyNumberFormat="false" applyFont="true" applyFill="true" applyBorder="false" applyAlignment="false" applyProtection="false"/>
    <xf numFmtId="0" fontId="2" fillId="8" borderId="0" xfId="7" applyNumberFormat="false" applyFont="true" applyFill="true" applyBorder="false" applyAlignment="false" applyProtection="false"/>
    <xf numFmtId="0" fontId="2" fillId="9" borderId="0" xfId="8" applyNumberFormat="false" applyFont="true" applyFill="true" applyBorder="false" applyAlignment="false" applyProtection="false"/>
    <xf numFmtId="196" fontId="0" borderId="0" xfId="9" applyNumberFormat="true" applyFont="false" applyFill="false" applyBorder="false" applyAlignment="false" applyProtection="false"/>
    <xf numFmtId="0" fontId="0" fillId="10" borderId="0" xfId="0" applyFont="true" applyFill="true"/>
    <xf numFmtId="0" fontId="3" fillId="11" borderId="0" xfId="0" applyFont="true" applyFill="true">
      <alignment horizontal="center"/>
      <protection locked="false"/>
    </xf>
    <xf numFmtId="0" fontId="3" fillId="11" borderId="0" xfId="0" applyFont="true" applyFill="true">
      <alignment horizontal="center"/>
    </xf>
    <xf numFmtId="0" fontId="3" fillId="12" borderId="0" xfId="0" applyFont="true" applyFill="true">
      <alignment horizontal="center"/>
    </xf>
    <xf numFmtId="0" fontId="4" fillId="12" borderId="0" xfId="0" applyFont="true" applyFill="true">
      <alignment horizontal="center" vertical="center"/>
    </xf>
    <xf numFmtId="0" fontId="5" fillId="13" borderId="0" xfId="0" applyFont="true" applyFill="true"/>
    <xf numFmtId="3" fontId="0" fillId="14" borderId="0" xfId="0" applyNumberFormat="true" applyFont="true" applyFill="true"/>
    <xf numFmtId="3" fontId="0" borderId="0" xfId="0" applyNumberFormat="true" applyFont="true"/>
    <xf numFmtId="0" fontId="6" fillId="12" borderId="0" xfId="0" applyFont="true" applyFill="true">
      <alignment horizontal="center"/>
    </xf>
    <xf numFmtId="1" fontId="6" fillId="12" borderId="0" xfId="0" applyNumberFormat="true" applyFont="true" applyFill="true">
      <alignment horizontal="center"/>
    </xf>
    <xf numFmtId="0" fontId="7" fillId="13" borderId="1" xfId="0" applyFont="true" applyFill="true" applyBorder="true"/>
    <xf numFmtId="3" fontId="8" fillId="14" borderId="0" xfId="0" applyNumberFormat="true" applyFont="true" applyFill="true"/>
    <xf numFmtId="3" fontId="8" borderId="0" xfId="0" applyNumberFormat="true" applyFont="true"/>
    <xf numFmtId="0" fontId="7" fillId="13" borderId="0" xfId="0" applyFont="true" applyFill="true"/>
    <xf numFmtId="197" fontId="8" fillId="14" borderId="0" xfId="0" applyNumberFormat="true" applyFont="true" applyFill="true"/>
    <xf numFmtId="197" fontId="8" borderId="0" xfId="0" applyNumberFormat="true" applyFont="true"/>
    <xf numFmtId="3" fontId="8" fillId="14" borderId="0" xfId="0" applyNumberFormat="true" applyFont="true" applyFill="true">
      <alignment horizontal="right"/>
    </xf>
    <xf numFmtId="3" fontId="8" borderId="0" xfId="0" applyNumberFormat="true" applyFont="true">
      <alignment horizontal="right"/>
    </xf>
    <xf numFmtId="0" fontId="4" fillId="16" borderId="0" xfId="0" applyFont="true" applyFill="true">
      <alignment horizontal="center" vertical="center"/>
    </xf>
    <xf fontId="9" fillId="2" xfId="1" applyFont="true" applyFill="true">
      <alignment horizontal="center"/>
    </xf>
    <xf numFmtId="10" fontId="8" fillId="16" xfId="1" applyNumberFormat="true" applyFont="true" applyFill="true">
      <alignment horizontal="center"/>
    </xf>
    <xf numFmtId="10" fontId="8" borderId="0" xfId="0" applyNumberFormat="true" applyFont="true">
      <alignment horizontal="center"/>
    </xf>
    <xf numFmtId="10" fontId="8" fillId="16" borderId="0" xfId="0" applyNumberFormat="true" applyFont="true" applyFill="true">
      <alignment horizontal="center"/>
    </xf>
    <xf fontId="9" fillId="3" xfId="2" applyFont="true" applyFill="true">
      <alignment horizontal="center"/>
    </xf>
    <xf numFmtId="10" fontId="8" fillId="16" xfId="2" applyNumberFormat="true" applyFont="true" applyFill="true">
      <alignment horizontal="center"/>
    </xf>
    <xf fontId="9" fillId="4" xfId="3" applyFont="true" applyFill="true">
      <alignment horizontal="center"/>
    </xf>
    <xf numFmtId="10" fontId="8" fillId="16" xfId="3" applyNumberFormat="true" applyFont="true" applyFill="true">
      <alignment horizontal="center"/>
    </xf>
    <xf fontId="9" fillId="5" xfId="3" applyFont="true" applyFill="true">
      <alignment horizontal="center"/>
    </xf>
    <xf fontId="9" fillId="17" xfId="4" applyFont="true" applyFill="true">
      <alignment horizontal="center"/>
    </xf>
    <xf numFmtId="10" fontId="8" fillId="16" xfId="4" applyNumberFormat="true" applyFont="true" applyFill="true">
      <alignment horizontal="center"/>
    </xf>
    <xf fontId="10" fillId="18" xfId="5" applyFont="true" applyFill="true">
      <alignment horizontal="center"/>
    </xf>
    <xf fontId="9" fillId="19" xfId="5" applyFont="true" applyFill="true">
      <alignment horizontal="center"/>
    </xf>
    <xf numFmtId="10" fontId="8" fillId="19" xfId="5" applyNumberFormat="true" applyFont="true" applyFill="true">
      <alignment horizontal="center"/>
    </xf>
    <xf numFmtId="10" fontId="8" fillId="19" borderId="0" xfId="0" applyNumberFormat="true" applyFont="true" applyFill="true">
      <alignment horizontal="center"/>
    </xf>
    <xf numFmtId="0" fontId="4" fillId="20" borderId="0" xfId="0" applyFont="true" applyFill="true">
      <alignment horizontal="center"/>
    </xf>
    <xf fontId="9" fillId="7" xfId="6" applyFont="true" applyFill="true">
      <alignment horizontal="center"/>
    </xf>
    <xf numFmtId="10" fontId="8" fillId="9" xfId="6" applyNumberFormat="true" applyFont="true" applyFill="true">
      <alignment horizontal="center"/>
    </xf>
    <xf numFmtId="10" fontId="8" fillId="9" borderId="0" xfId="0" applyNumberFormat="true" applyFont="true" applyFill="true">
      <alignment horizontal="center"/>
    </xf>
    <xf fontId="9" fillId="8" xfId="7" applyFont="true" applyFill="true">
      <alignment horizontal="center"/>
    </xf>
    <xf numFmtId="10" fontId="8" fillId="9" xfId="7" applyNumberFormat="true" applyFont="true" applyFill="true">
      <alignment horizontal="center"/>
    </xf>
    <xf fontId="9" fillId="21" xfId="8" applyFont="true" applyFill="true">
      <alignment horizontal="center"/>
    </xf>
    <xf numFmtId="10" fontId="8" fillId="9" xfId="8" applyNumberFormat="true" applyFont="true" applyFill="true">
      <alignment horizontal="center"/>
    </xf>
    <xf fontId="9" fillId="22" xfId="8" applyFont="true" applyFill="true">
      <alignment horizontal="center"/>
    </xf>
    <xf numFmtId="0" fontId="9" fillId="23" borderId="0" xfId="0" applyFont="true" applyFill="true">
      <alignment horizontal="center"/>
    </xf>
    <xf numFmtId="0" fontId="11" borderId="0" xfId="0" applyFont="true"/>
    <xf numFmtId="0" fontId="0" fillId="22" borderId="0" xfId="0" applyFont="true" applyFill="true"/>
    <xf numFmtId="0" fontId="0" borderId="0" xfId="0" applyFont="true"/>
    <xf numFmtId="0" fontId="10" fillId="24" borderId="0" xfId="0" applyFont="true" applyFill="true">
      <alignment horizontal="center"/>
    </xf>
    <xf numFmtId="0" fontId="10" fillId="20" borderId="0" xfId="0" applyFont="true" applyFill="true">
      <alignment horizontal="center"/>
    </xf>
    <xf numFmtId="0" fontId="12" fillId="25" borderId="0" xfId="0" applyFont="true" applyFill="true">
      <alignment horizontal="center"/>
    </xf>
    <xf numFmtId="3" fontId="8" fillId="22" borderId="0" xfId="0" applyNumberFormat="true" applyFont="true" applyFill="true"/>
    <xf numFmtId="0" fontId="10" fillId="22" borderId="0" xfId="0" applyFont="true" applyFill="true">
      <alignment horizontal="center"/>
    </xf>
    <xf numFmtId="0" fontId="12" fillId="26" borderId="0" xfId="0" applyFont="true" applyFill="true">
      <alignment horizontal="center"/>
    </xf>
    <xf numFmtId="198" fontId="8" fillId="22" borderId="0" xfId="0" applyNumberFormat="true" applyFont="true" applyFill="true"/>
    <xf numFmtId="198" fontId="8" borderId="0" xfId="0" applyNumberFormat="true" applyFont="true"/>
    <xf numFmtId="0" fontId="10" fillId="27" borderId="0" xfId="0" applyFont="true" applyFill="true">
      <alignment horizontal="center"/>
    </xf>
    <xf numFmtId="0" fontId="12" fillId="28" borderId="0" xfId="0" applyFont="true" applyFill="true">
      <alignment horizontal="center"/>
    </xf>
    <xf numFmtId="198" fontId="8" fillId="27" borderId="0" xfId="0" applyNumberFormat="true" applyFont="true" applyFill="true"/>
    <xf numFmtId="10" fontId="10" fillId="29" borderId="0" xfId="0" applyNumberFormat="true" applyFont="true" applyFill="true">
      <alignment horizontal="center"/>
    </xf>
    <xf numFmtId="10" fontId="10" fillId="30" borderId="0" xfId="0" applyNumberFormat="true" applyFont="true" applyFill="true">
      <alignment horizontal="center"/>
    </xf>
    <xf numFmtId="10" fontId="8" fillId="29" borderId="0" xfId="0" applyNumberFormat="true" applyFont="true" applyFill="true"/>
    <xf numFmtId="10" fontId="8" borderId="0" xfId="0" applyNumberFormat="true" applyFont="true"/>
    <xf numFmtId="0" fontId="10" fillId="31" borderId="0" xfId="0" applyFont="true" applyFill="true">
      <alignment horizontal="center"/>
    </xf>
    <xf numFmtId="0" fontId="10" fillId="12" borderId="0" xfId="0" applyFont="true" applyFill="true">
      <alignment horizontal="center"/>
    </xf>
    <xf numFmtId="3" fontId="8" fillId="31" borderId="0" xfId="0" applyNumberFormat="true" applyFont="true" applyFill="true"/>
    <xf numFmtId="0" fontId="10" fillId="18" borderId="0" xfId="0" applyFont="true" applyFill="true">
      <alignment horizontal="center"/>
    </xf>
    <xf numFmtId="0" fontId="12" fillId="19" borderId="0" xfId="0" applyFont="true" applyFill="true">
      <alignment horizontal="center"/>
    </xf>
    <xf numFmtId="3" fontId="8" fillId="18" borderId="0" xfId="0" applyNumberFormat="true" applyFont="true" applyFill="true"/>
    <xf numFmtId="0" fontId="9" fillId="10" borderId="0" xfId="0" applyFont="true" applyFill="true">
      <alignment horizontal="center"/>
    </xf>
    <xf numFmtId="0" fontId="8" fillId="24" borderId="0" xfId="0" applyFont="true" applyFill="true"/>
    <xf numFmtId="0" fontId="13" fillId="32" borderId="0" xfId="0" applyFont="true" applyFill="true">
      <alignment horizontal="center"/>
    </xf>
    <xf numFmtId="0" fontId="14" fillId="21" borderId="0" xfId="0" applyFont="true" applyFill="true">
      <alignment horizontal="center"/>
    </xf>
    <xf numFmtId="3" fontId="0" fillId="22" borderId="0" xfId="0" applyNumberFormat="true" applyFont="true" applyFill="true"/>
    <xf numFmtId="0" fontId="10" fillId="11" borderId="0" xfId="0" applyFont="true" applyFill="true">
      <alignment horizontal="center"/>
    </xf>
    <xf numFmtId="0" fontId="15" fillId="16" borderId="0" xfId="0" applyFont="true" applyFill="true"/>
    <xf numFmtId="0" fontId="9" fillId="33" borderId="0" xfId="0" applyFont="true" applyFill="true">
      <alignment horizontal="center"/>
    </xf>
    <xf numFmtId="3" fontId="8" xfId="9" applyNumberFormat="true" applyFont="true"/>
    <xf numFmtId="0" fontId="9" fillId="34" borderId="0" xfId="0" applyFont="true" applyFill="true">
      <alignment horizontal="center"/>
    </xf>
    <xf numFmtId="0" fontId="9" fillId="35" borderId="0" xfId="0" applyFont="true" applyFill="true">
      <alignment horizontal="center"/>
    </xf>
    <xf numFmtId="0" fontId="15" fillId="12" borderId="0" xfId="0" applyFont="true" applyFill="true"/>
    <xf numFmtId="0" fontId="15" fillId="12" borderId="0" xfId="0" applyFont="true" applyFill="true">
      <alignment horizontal="left"/>
    </xf>
    <xf numFmtId="0" fontId="9" fillId="21" borderId="0" xfId="0" applyFont="true" applyFill="true">
      <alignment horizontal="center"/>
    </xf>
    <xf numFmtId="0" fontId="9" fillId="29" borderId="0" xfId="0" applyFont="true" applyFill="true">
      <alignment horizontal="center"/>
    </xf>
    <xf numFmtId="0" fontId="9" fillId="36" borderId="0" xfId="0" applyFont="true" applyFill="true">
      <alignment horizontal="center"/>
    </xf>
    <xf numFmtId="0" fontId="9" fillId="37" borderId="0" xfId="0" applyFont="true" applyFill="true">
      <alignment horizontal="center"/>
    </xf>
    <xf numFmtId="0" fontId="9" fillId="6" borderId="0" xfId="0" applyFont="true" applyFill="true">
      <alignment horizontal="center"/>
    </xf>
    <xf numFmtId="0" fontId="9" fillId="11" borderId="0" xfId="0" applyFont="true" applyFill="true">
      <alignment horizontal="center"/>
    </xf>
    <xf numFmtId="0" fontId="9" fillId="38" borderId="0" xfId="0" applyFont="true" applyFill="true">
      <alignment horizontal="center"/>
    </xf>
  </cellXfs>
  <cellStyles count="10">
    <cellStyle name="Normal" xfId="0" builtinId="0"/>
    <cellStyle name="Accent6" xfId="1" builtinId="49"/>
    <cellStyle name="60% - Accent6" xfId="2" builtinId="52"/>
    <cellStyle name="40% - Accent6" xfId="3" builtinId="51"/>
    <cellStyle name="20% - Accent6" xfId="4" builtinId="50"/>
    <cellStyle name="20% - Accent4" xfId="5" builtinId="42"/>
    <cellStyle name="60% - Accent1" xfId="6" builtinId="32"/>
    <cellStyle name="40% - Accent1" xfId="7" builtinId="31"/>
    <cellStyle name="20% - Accent1" xfId="8" builtinId="30"/>
    <cellStyle name="Comma" xfId="9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DD16"/>
  <sheetViews>
    <sheetView zoomScale="120" topLeftCell="A1" workbookViewId="0" showGridLines="true" showRowColHeaders="false">
      <pane xSplit="1" ySplit="2" topLeftCell="B3" activePane="bottomRight" state="frozen"/>
      <selection activeCell="R3" sqref="R3:R3" pane="bottomRight"/>
    </sheetView>
  </sheetViews>
  <sheetFormatPr customHeight="false" defaultColWidth="9.28125" defaultRowHeight="12.3"/>
  <cols>
    <col min="1" max="1" bestFit="false" customWidth="true" width="12.8515625" hidden="false" outlineLevel="0"/>
    <col min="2" max="2" bestFit="false" customWidth="true" style="56" width="12.00390625" hidden="false" outlineLevel="0"/>
    <col min="3" max="3" bestFit="false" customWidth="true" style="56" width="11.00390625" hidden="false" outlineLevel="0"/>
    <col min="4" max="4" bestFit="false" customWidth="true" style="56" width="9.8515625" hidden="false" outlineLevel="0"/>
    <col min="5" max="5" bestFit="false" customWidth="true" style="56" width="11.00390625" hidden="false" outlineLevel="0"/>
    <col min="6" max="11" bestFit="false" customWidth="true" style="56" width="13.7109375" hidden="false" outlineLevel="0"/>
    <col min="12" max="12" bestFit="false" customWidth="true" style="56" width="14.7109375" hidden="false" outlineLevel="0"/>
    <col min="13" max="13" bestFit="false" customWidth="true" style="56" width="10.7109375" hidden="false" outlineLevel="0"/>
    <col min="14" max="15" bestFit="false" customWidth="true" style="56" width="11.28125" hidden="false" outlineLevel="0"/>
    <col min="16" max="18" bestFit="false" customWidth="true" style="56" width="10.8515625" hidden="false" outlineLevel="0"/>
    <col min="19" max="124" bestFit="true" style="56" width="9.140625" hidden="false" outlineLevel="0"/>
    <col min="125" max="16384" bestFit="false" style="56" width="9.28125" hidden="false" outlineLevel="0"/>
  </cols>
  <sheetData>
    <row r="1" ht="18.75" s="55" customFormat="true" customHeight="true">
      <c r="A1" s="10"/>
      <c r="B1" s="14" t="s">
        <v>4</v>
      </c>
      <c r="C1" s="14"/>
      <c r="D1" s="14"/>
      <c r="E1" s="14"/>
      <c r="F1" s="28" t="s">
        <v>9</v>
      </c>
      <c r="G1" s="28"/>
      <c r="H1" s="28"/>
      <c r="I1" s="28"/>
      <c r="J1" s="28"/>
      <c r="K1" s="40" t="s">
        <v>15</v>
      </c>
      <c r="L1" s="44" t="s">
        <v>17</v>
      </c>
      <c r="M1" s="44"/>
      <c r="N1" s="44"/>
      <c r="O1" s="44"/>
      <c r="P1" s="44"/>
      <c r="Q1" s="44"/>
      <c r="R1" s="44"/>
    </row>
    <row r="2" ht="15.75" customHeight="true">
      <c r="A2" s="11" t="s">
        <v>0</v>
      </c>
      <c r="B2" s="15" t="s">
        <v>5</v>
      </c>
      <c r="C2" s="20" t="s">
        <v>6</v>
      </c>
      <c r="D2" s="23" t="s">
        <v>7</v>
      </c>
      <c r="E2" s="20" t="s">
        <v>8</v>
      </c>
      <c r="F2" s="29" t="s">
        <v>10</v>
      </c>
      <c r="G2" s="33" t="s">
        <v>11</v>
      </c>
      <c r="H2" s="35" t="s">
        <v>12</v>
      </c>
      <c r="I2" s="37" t="s">
        <v>13</v>
      </c>
      <c r="J2" s="38" t="s">
        <v>14</v>
      </c>
      <c r="K2" s="41" t="s">
        <v>16</v>
      </c>
      <c r="L2" s="45" t="s">
        <v>10</v>
      </c>
      <c r="M2" s="48" t="s">
        <v>11</v>
      </c>
      <c r="N2" s="50" t="s">
        <v>12</v>
      </c>
      <c r="O2" s="52" t="s">
        <v>13</v>
      </c>
      <c r="P2" s="53" t="s">
        <v>14</v>
      </c>
      <c r="Q2" s="53" t="s">
        <v>18</v>
      </c>
      <c r="R2" s="53" t="s">
        <v>19</v>
      </c>
    </row>
    <row r="3" ht="12.6" customHeight="true">
      <c r="A3" s="11" t="n">
        <v>1</v>
      </c>
      <c r="B3" s="16" t="n">
        <v>784672</v>
      </c>
      <c r="C3" s="21" t="n">
        <v>784672.090909091</v>
      </c>
      <c r="D3" s="24" t="n">
        <f>(B3-C3)/C3</f>
        <v>-1.15856154429447E-07</v>
      </c>
      <c r="E3" s="26" t="n">
        <f>B3-C3</f>
        <v>-0.0909090909408405</v>
      </c>
      <c r="F3" s="30" t="n">
        <f>IF(ISERROR('Racial Demographics'!C3/'Racial Demographics'!B3),"",'Racial Demographics'!C3/'Racial Demographics'!B3)</f>
        <v>0.679092665470413</v>
      </c>
      <c r="G3" s="34" t="n">
        <f>IF(ISERROR('Racial Demographics'!E3),"",'Racial Demographics'!E3)</f>
        <v>0.154583061457526</v>
      </c>
      <c r="H3" s="36" t="n">
        <f>IF(ISERROR('Racial Demographics'!G3),"",'Racial Demographics'!G3)</f>
        <v>0.0701911117001754</v>
      </c>
      <c r="I3" s="36" t="n">
        <f>IF(ISERROR('Racial Demographics'!J3/B3),"",'Racial Demographics'!J3/B3)</f>
        <v>0.05305146609029</v>
      </c>
      <c r="J3" s="39" t="n">
        <f>IF(ISERROR('Racial Demographics'!H3),"",'Racial Demographics'!H3)</f>
        <v>0.320907334529587</v>
      </c>
      <c r="K3" s="42" t="n">
        <f>IF(ISERROR('Voting Age'!B3/B3),"",'Voting Age'!B3/B3)</f>
        <v>0.779217303535745</v>
      </c>
      <c r="L3" s="46" t="n">
        <f>IF(ISERROR('Voting Age'!G3/'Voting Age'!B3),"",'Voting Age'!G3/'Voting Age'!B3)</f>
        <v>0.694068004514008</v>
      </c>
      <c r="M3" s="49" t="n">
        <f>IF(ISERROR('Voting Age'!D3/'Voting Age'!B3),"",'Voting Age'!D3/'Voting Age'!B3)</f>
        <v>0.154989123857187</v>
      </c>
      <c r="N3" s="51" t="n">
        <f>IF(ISERROR('Voting Age'!E3/'Voting Age'!B3),"",'Voting Age'!E3/'Voting Age'!B3)</f>
        <v>0.0581407520075888</v>
      </c>
      <c r="O3" s="51" t="n">
        <f>IF(ISERROR('Voting Age'!AA3/'Voting Age'!B3),"",'Voting Age'!AA3/'Voting Age'!B3)</f>
        <v>0.049768575307067</v>
      </c>
      <c r="P3" s="47" t="n">
        <f>IF(ISERROR('Voting Age'!L3/'Voting Age'!B3),"",'Voting Age'!L3/'Voting Age'!B3)</f>
        <v>0.305931995485992</v>
      </c>
      <c r="Q3" s="47" t="n">
        <f>IF(ISERROR('Voting Age'!S3/'Voting Age'!B3),"",'Voting Age'!S3/'Voting Age'!B3)</f>
        <v>0.165953584220598</v>
      </c>
      <c r="R3" s="47" t="n">
        <f>IF(ISERROR('Voting Age'!Z3/'Voting Age'!B3),"",'Voting Age'!Z3/'Voting Age'!B3)</f>
        <v>0.162990039742898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</row>
    <row r="4">
      <c r="A4" s="12" t="n">
        <v>2</v>
      </c>
      <c r="B4" s="17" t="n">
        <v>784672</v>
      </c>
      <c r="C4" s="22" t="n">
        <v>784672.090909091</v>
      </c>
      <c r="D4" s="25" t="n">
        <f>(B4-C4)/C4</f>
        <v>-1.15856154429447E-07</v>
      </c>
      <c r="E4" s="27" t="n">
        <f>B4-C4</f>
        <v>-0.0909090909408405</v>
      </c>
      <c r="F4" s="31" t="n">
        <f>IF(ISERROR('Racial Demographics'!C4/'Racial Demographics'!B4),"",'Racial Demographics'!C4/'Racial Demographics'!B4)</f>
        <v>0.620226030749154</v>
      </c>
      <c r="G4" s="31" t="n">
        <f>IF(ISERROR('Racial Demographics'!E4),"",'Racial Demographics'!E4)</f>
        <v>0.190440081970556</v>
      </c>
      <c r="H4" s="31" t="n">
        <f>IF(ISERROR('Racial Demographics'!G4),"",'Racial Demographics'!G4)</f>
        <v>0.0878825802373476</v>
      </c>
      <c r="I4" s="31" t="n">
        <f>IF(ISERROR('Racial Demographics'!J4/B4),"",'Racial Demographics'!J4/B4)</f>
        <v>0.0576087843073284</v>
      </c>
      <c r="J4" s="31" t="n">
        <f>IF(ISERROR('Racial Demographics'!H4),"",'Racial Demographics'!H4)</f>
        <v>0.379773969250846</v>
      </c>
      <c r="K4" s="31" t="n">
        <f>IF(ISERROR('Voting Age'!B4/B4),"",'Voting Age'!B4/B4)</f>
        <v>0.786464917825537</v>
      </c>
      <c r="L4" s="31" t="n">
        <f>IF(ISERROR('Voting Age'!G4/'Voting Age'!B4),"",'Voting Age'!G4/'Voting Age'!B4)</f>
        <v>0.628038119189716</v>
      </c>
      <c r="M4" s="31" t="n">
        <f>IF(ISERROR('Voting Age'!D4/'Voting Age'!B4),"",'Voting Age'!D4/'Voting Age'!B4)</f>
        <v>0.187637028310677</v>
      </c>
      <c r="N4" s="31" t="n">
        <f>IF(ISERROR('Voting Age'!E4/'Voting Age'!B4),"",'Voting Age'!E4/'Voting Age'!B4)</f>
        <v>0.0755318683491137</v>
      </c>
      <c r="O4" s="31" t="n">
        <f>IF(ISERROR('Voting Age'!AA4/'Voting Age'!B4),"",'Voting Age'!AA4/'Voting Age'!B4)</f>
        <v>0.0590633542747972</v>
      </c>
      <c r="P4" s="31" t="n">
        <f>IF(ISERROR('Voting Age'!L4/'Voting Age'!B4),"",'Voting Age'!L4/'Voting Age'!B4)</f>
        <v>0.371961880810284</v>
      </c>
      <c r="Q4" s="31" t="n">
        <f>IF(ISERROR('Voting Age'!S4/'Voting Age'!B4),"",'Voting Age'!S4/'Voting Age'!B4)</f>
        <v>0.203031191816139</v>
      </c>
      <c r="R4" s="31" t="n">
        <f>IF(ISERROR('Voting Age'!Z4/'Voting Age'!B4),"",'Voting Age'!Z4/'Voting Age'!B4)</f>
        <v>0.196210767164087</v>
      </c>
      <c r="S4" s="54"/>
      <c r="T4" s="54"/>
    </row>
    <row r="5">
      <c r="A5" s="12" t="n">
        <v>3</v>
      </c>
      <c r="B5" s="16" t="n">
        <v>784672</v>
      </c>
      <c r="C5" s="21" t="n">
        <v>784672.090909091</v>
      </c>
      <c r="D5" s="24" t="n">
        <f>(B5-C5)/C5</f>
        <v>-1.15856154429447E-07</v>
      </c>
      <c r="E5" s="26" t="n">
        <f>B5-C5</f>
        <v>-0.0909090909408405</v>
      </c>
      <c r="F5" s="32" t="n">
        <f>IF(ISERROR('Racial Demographics'!C5/'Racial Demographics'!B5),"",'Racial Demographics'!C5/'Racial Demographics'!B5)</f>
        <v>0.399951827005424</v>
      </c>
      <c r="G5" s="32" t="n">
        <f>IF(ISERROR('Racial Demographics'!E5),"",'Racial Demographics'!E5)</f>
        <v>0.454546613107133</v>
      </c>
      <c r="H5" s="32" t="n">
        <f>IF(ISERROR('Racial Demographics'!G5),"",'Racial Demographics'!G5)</f>
        <v>0.0714642551282574</v>
      </c>
      <c r="I5" s="32" t="n">
        <f>IF(ISERROR('Racial Demographics'!J5/B5),"",'Racial Demographics'!J5/B5)</f>
        <v>0.0279505321968925</v>
      </c>
      <c r="J5" s="32" t="n">
        <f>IF(ISERROR('Racial Demographics'!H5),"",'Racial Demographics'!H5)</f>
        <v>0.600048172994576</v>
      </c>
      <c r="K5" s="43" t="n">
        <f>IF(ISERROR('Voting Age'!B5/B5),"",'Voting Age'!B5/B5)</f>
        <v>0.77607968679907</v>
      </c>
      <c r="L5" s="47" t="n">
        <f>IF(ISERROR('Voting Age'!G5/'Voting Age'!B5),"",'Voting Age'!G5/'Voting Age'!B5)</f>
        <v>0.417240314762024</v>
      </c>
      <c r="M5" s="47" t="n">
        <f>IF(ISERROR('Voting Age'!D5/'Voting Age'!B5),"",'Voting Age'!D5/'Voting Age'!B5)</f>
        <v>0.445947898740164</v>
      </c>
      <c r="N5" s="47" t="n">
        <f>IF(ISERROR('Voting Age'!E5/'Voting Age'!B5),"",'Voting Age'!E5/'Voting Age'!B5)</f>
        <v>0.0624449888992525</v>
      </c>
      <c r="O5" s="47" t="n">
        <f>IF(ISERROR('Voting Age'!AA5/'Voting Age'!B5),"",'Voting Age'!AA5/'Voting Age'!B5)</f>
        <v>0.0296288146503593</v>
      </c>
      <c r="P5" s="47" t="n">
        <f>IF(ISERROR('Voting Age'!L5/'Voting Age'!B5),"",'Voting Age'!L5/'Voting Age'!B5)</f>
        <v>0.582759685237976</v>
      </c>
      <c r="Q5" s="47" t="n">
        <f>IF(ISERROR('Voting Age'!S5/'Voting Age'!B5),"",'Voting Age'!S5/'Voting Age'!B5)</f>
        <v>0.466806137596721</v>
      </c>
      <c r="R5" s="47" t="n">
        <f>IF(ISERROR('Voting Age'!Z5/'Voting Age'!B5),"",'Voting Age'!Z5/'Voting Age'!B5)</f>
        <v>0.457628315445147</v>
      </c>
      <c r="S5" s="54"/>
      <c r="T5" s="54"/>
    </row>
    <row r="6">
      <c r="A6" s="12" t="n">
        <v>4</v>
      </c>
      <c r="B6" s="17" t="n">
        <v>784672</v>
      </c>
      <c r="C6" s="22" t="n">
        <v>784672.090909091</v>
      </c>
      <c r="D6" s="25" t="n">
        <f>(B6-C6)/C6</f>
        <v>-1.15856154429447E-07</v>
      </c>
      <c r="E6" s="27" t="n">
        <f>B6-C6</f>
        <v>-0.0909090909408405</v>
      </c>
      <c r="F6" s="31" t="n">
        <f>IF(ISERROR('Racial Demographics'!C6/'Racial Demographics'!B6),"",'Racial Demographics'!C6/'Racial Demographics'!B6)</f>
        <v>0.484457199951062</v>
      </c>
      <c r="G6" s="31" t="n">
        <f>IF(ISERROR('Racial Demographics'!E6),"",'Racial Demographics'!E6)</f>
        <v>0.389608651767872</v>
      </c>
      <c r="H6" s="31" t="n">
        <f>IF(ISERROR('Racial Demographics'!G6),"",'Racial Demographics'!G6)</f>
        <v>0.0745164858692549</v>
      </c>
      <c r="I6" s="31" t="n">
        <f>IF(ISERROR('Racial Demographics'!J6/B6),"",'Racial Demographics'!J6/B6)</f>
        <v>0.0220410566453244</v>
      </c>
      <c r="J6" s="31" t="n">
        <f>IF(ISERROR('Racial Demographics'!H6),"",'Racial Demographics'!H6)</f>
        <v>0.515542800048938</v>
      </c>
      <c r="K6" s="31" t="n">
        <f>IF(ISERROR('Voting Age'!B6/B6),"",'Voting Age'!B6/B6)</f>
        <v>0.800121579462502</v>
      </c>
      <c r="L6" s="31" t="n">
        <f>IF(ISERROR('Voting Age'!G6/'Voting Age'!B6),"",'Voting Age'!G6/'Voting Age'!B6)</f>
        <v>0.494593307455964</v>
      </c>
      <c r="M6" s="31" t="n">
        <f>IF(ISERROR('Voting Age'!D6/'Voting Age'!B6),"",'Voting Age'!D6/'Voting Age'!B6)</f>
        <v>0.380656958140142</v>
      </c>
      <c r="N6" s="31" t="n">
        <f>IF(ISERROR('Voting Age'!E6/'Voting Age'!B6),"",'Voting Age'!E6/'Voting Age'!B6)</f>
        <v>0.0624353928512837</v>
      </c>
      <c r="O6" s="31" t="n">
        <f>IF(ISERROR('Voting Age'!AA6/'Voting Age'!B6),"",'Voting Age'!AA6/'Voting Age'!B6)</f>
        <v>0.0231399114095627</v>
      </c>
      <c r="P6" s="31" t="n">
        <f>IF(ISERROR('Voting Age'!L6/'Voting Age'!B6),"",'Voting Age'!L6/'Voting Age'!B6)</f>
        <v>0.505406692544036</v>
      </c>
      <c r="Q6" s="31" t="n">
        <f>IF(ISERROR('Voting Age'!S6/'Voting Age'!B6),"",'Voting Age'!S6/'Voting Age'!B6)</f>
        <v>0.395297794158638</v>
      </c>
      <c r="R6" s="31" t="n">
        <f>IF(ISERROR('Voting Age'!Z6/'Voting Age'!B6),"",'Voting Age'!Z6/'Voting Age'!B6)</f>
        <v>0.389786774508508</v>
      </c>
      <c r="S6" s="54"/>
      <c r="T6" s="54"/>
    </row>
    <row r="7">
      <c r="A7" s="12" t="n">
        <v>5</v>
      </c>
      <c r="B7" s="16" t="n">
        <v>784672</v>
      </c>
      <c r="C7" s="21" t="n">
        <v>784672.090909091</v>
      </c>
      <c r="D7" s="24" t="n">
        <f>(B7-C7)/C7</f>
        <v>-1.15856154429447E-07</v>
      </c>
      <c r="E7" s="26" t="n">
        <f>B7-C7</f>
        <v>-0.0909090909408405</v>
      </c>
      <c r="F7" s="32" t="n">
        <f>IF(ISERROR('Racial Demographics'!C7/'Racial Demographics'!B7),"",'Racial Demographics'!C7/'Racial Demographics'!B7)</f>
        <v>0.64871691611272</v>
      </c>
      <c r="G7" s="32" t="n">
        <f>IF(ISERROR('Racial Demographics'!E7),"",'Racial Demographics'!E7)</f>
        <v>0.243898087353697</v>
      </c>
      <c r="H7" s="32" t="n">
        <f>IF(ISERROR('Racial Demographics'!G7),"",'Racial Demographics'!G7)</f>
        <v>0.063968129358509</v>
      </c>
      <c r="I7" s="32" t="n">
        <f>IF(ISERROR('Racial Demographics'!J7/B7),"",'Racial Demographics'!J7/B7)</f>
        <v>0.0192373373842829</v>
      </c>
      <c r="J7" s="32" t="n">
        <f>IF(ISERROR('Racial Demographics'!H7),"",'Racial Demographics'!H7)</f>
        <v>0.35128308388728</v>
      </c>
      <c r="K7" s="43" t="n">
        <f>IF(ISERROR('Voting Age'!B7/B7),"",'Voting Age'!B7/B7)</f>
        <v>0.789961920394764</v>
      </c>
      <c r="L7" s="47" t="n">
        <f>IF(ISERROR('Voting Age'!G7/'Voting Age'!B7),"",'Voting Age'!G7/'Voting Age'!B7)</f>
        <v>0.65336099544898</v>
      </c>
      <c r="M7" s="47" t="n">
        <f>IF(ISERROR('Voting Age'!D7/'Voting Age'!B7),"",'Voting Age'!D7/'Voting Age'!B7)</f>
        <v>0.24452256231639</v>
      </c>
      <c r="N7" s="47" t="n">
        <f>IF(ISERROR('Voting Age'!E7/'Voting Age'!B7),"",'Voting Age'!E7/'Voting Age'!B7)</f>
        <v>0.0521649208451572</v>
      </c>
      <c r="O7" s="47" t="n">
        <f>IF(ISERROR('Voting Age'!AA7/'Voting Age'!B7),"",'Voting Age'!AA7/'Voting Age'!B7)</f>
        <v>0.0190816973482765</v>
      </c>
      <c r="P7" s="47" t="n">
        <f>IF(ISERROR('Voting Age'!L7/'Voting Age'!B7),"",'Voting Age'!L7/'Voting Age'!B7)</f>
        <v>0.34663900455102</v>
      </c>
      <c r="Q7" s="47" t="n">
        <f>IF(ISERROR('Voting Age'!S7/'Voting Age'!B7),"",'Voting Age'!S7/'Voting Age'!B7)</f>
        <v>0.254586108821171</v>
      </c>
      <c r="R7" s="47" t="n">
        <f>IF(ISERROR('Voting Age'!Z7/'Voting Age'!B7),"",'Voting Age'!Z7/'Voting Age'!B7)</f>
        <v>0.251549944261697</v>
      </c>
      <c r="S7" s="54"/>
      <c r="T7" s="54"/>
    </row>
    <row r="8">
      <c r="A8" s="12" t="n">
        <v>6</v>
      </c>
      <c r="B8" s="17" t="n">
        <v>784672</v>
      </c>
      <c r="C8" s="22" t="n">
        <v>784672.090909091</v>
      </c>
      <c r="D8" s="25" t="n">
        <f>(B8-C8)/C8</f>
        <v>-1.15856154429447E-07</v>
      </c>
      <c r="E8" s="27" t="n">
        <f>B8-C8</f>
        <v>-0.0909090909408405</v>
      </c>
      <c r="F8" s="31" t="n">
        <f>IF(ISERROR('Racial Demographics'!C8/'Racial Demographics'!B8),"",'Racial Demographics'!C8/'Racial Demographics'!B8)</f>
        <v>0.789130999959219</v>
      </c>
      <c r="G8" s="31" t="n">
        <f>IF(ISERROR('Racial Demographics'!E8),"",'Racial Demographics'!E8)</f>
        <v>0.0906671832307002</v>
      </c>
      <c r="H8" s="31" t="n">
        <f>IF(ISERROR('Racial Demographics'!G8),"",'Racial Demographics'!G8)</f>
        <v>0.0618742608376494</v>
      </c>
      <c r="I8" s="31" t="n">
        <f>IF(ISERROR('Racial Demographics'!J8/B8),"",'Racial Demographics'!J8/B8)</f>
        <v>0.0265308307165287</v>
      </c>
      <c r="J8" s="31" t="n">
        <f>IF(ISERROR('Racial Demographics'!H8),"",'Racial Demographics'!H8)</f>
        <v>0.210869000040781</v>
      </c>
      <c r="K8" s="31" t="n">
        <f>IF(ISERROR('Voting Age'!B8/B8),"",'Voting Age'!B8/B8)</f>
        <v>0.805096906733004</v>
      </c>
      <c r="L8" s="31" t="n">
        <f>IF(ISERROR('Voting Age'!G8/'Voting Age'!B8),"",'Voting Age'!G8/'Voting Age'!B8)</f>
        <v>0.798412947159973</v>
      </c>
      <c r="M8" s="31" t="n">
        <f>IF(ISERROR('Voting Age'!D8/'Voting Age'!B8),"",'Voting Age'!D8/'Voting Age'!B8)</f>
        <v>0.0886998861868151</v>
      </c>
      <c r="N8" s="31" t="n">
        <f>IF(ISERROR('Voting Age'!E8/'Voting Age'!B8),"",'Voting Age'!E8/'Voting Age'!B8)</f>
        <v>0.0511288716665321</v>
      </c>
      <c r="O8" s="31" t="n">
        <f>IF(ISERROR('Voting Age'!AA8/'Voting Age'!B8),"",'Voting Age'!AA8/'Voting Age'!B8)</f>
        <v>0.0274528799168008</v>
      </c>
      <c r="P8" s="31" t="n">
        <f>IF(ISERROR('Voting Age'!L8/'Voting Age'!B8),"",'Voting Age'!L8/'Voting Age'!B8)</f>
        <v>0.201587052840027</v>
      </c>
      <c r="Q8" s="31" t="n">
        <f>IF(ISERROR('Voting Age'!S8/'Voting Age'!B8),"",'Voting Age'!S8/'Voting Age'!B8)</f>
        <v>0.0968346004745646</v>
      </c>
      <c r="R8" s="31" t="n">
        <f>IF(ISERROR('Voting Age'!Z8/'Voting Age'!B8),"",'Voting Age'!Z8/'Voting Age'!B8)</f>
        <v>0.0946089907667273</v>
      </c>
      <c r="S8" s="54"/>
      <c r="T8" s="54"/>
    </row>
    <row r="9">
      <c r="A9" s="12" t="n">
        <v>7</v>
      </c>
      <c r="B9" s="16" t="n">
        <v>784673</v>
      </c>
      <c r="C9" s="21" t="n">
        <v>784672.090909091</v>
      </c>
      <c r="D9" s="24" t="n">
        <f>(B9-C9)/C9</f>
        <v>1.15856154384938E-06</v>
      </c>
      <c r="E9" s="26" t="n">
        <f>B9-C9</f>
        <v>0.909090909059159</v>
      </c>
      <c r="F9" s="32" t="n">
        <f>IF(ISERROR('Racial Demographics'!C9/'Racial Demographics'!B9),"",'Racial Demographics'!C9/'Racial Demographics'!B9)</f>
        <v>0.650360086303467</v>
      </c>
      <c r="G9" s="32" t="n">
        <f>IF(ISERROR('Racial Demographics'!E9),"",'Racial Demographics'!E9)</f>
        <v>0.139586808772572</v>
      </c>
      <c r="H9" s="32" t="n">
        <f>IF(ISERROR('Racial Demographics'!G9),"",'Racial Demographics'!G9)</f>
        <v>0.134272493127711</v>
      </c>
      <c r="I9" s="32" t="n">
        <f>IF(ISERROR('Racial Demographics'!J9/B9),"",'Racial Demographics'!J9/B9)</f>
        <v>0.0431160496155723</v>
      </c>
      <c r="J9" s="32" t="n">
        <f>IF(ISERROR('Racial Demographics'!H9),"",'Racial Demographics'!H9)</f>
        <v>0.349639913696533</v>
      </c>
      <c r="K9" s="43" t="n">
        <f>IF(ISERROR('Voting Age'!B9/B9),"",'Voting Age'!B9/B9)</f>
        <v>0.754685072635353</v>
      </c>
      <c r="L9" s="47" t="n">
        <f>IF(ISERROR('Voting Age'!G9/'Voting Age'!B9),"",'Voting Age'!G9/'Voting Age'!B9)</f>
        <v>0.661274171241563</v>
      </c>
      <c r="M9" s="47" t="n">
        <f>IF(ISERROR('Voting Age'!D9/'Voting Age'!B9),"",'Voting Age'!D9/'Voting Age'!B9)</f>
        <v>0.137533963433477</v>
      </c>
      <c r="N9" s="47" t="n">
        <f>IF(ISERROR('Voting Age'!E9/'Voting Age'!B9),"",'Voting Age'!E9/'Voting Age'!B9)</f>
        <v>0.114253918987607</v>
      </c>
      <c r="O9" s="47" t="n">
        <f>IF(ISERROR('Voting Age'!AA9/'Voting Age'!B9),"",'Voting Age'!AA9/'Voting Age'!B9)</f>
        <v>0.0430256965353498</v>
      </c>
      <c r="P9" s="47" t="n">
        <f>IF(ISERROR('Voting Age'!L9/'Voting Age'!B9),"",'Voting Age'!L9/'Voting Age'!B9)</f>
        <v>0.338725828758437</v>
      </c>
      <c r="Q9" s="47" t="n">
        <f>IF(ISERROR('Voting Age'!S9/'Voting Age'!B9),"",'Voting Age'!S9/'Voting Age'!B9)</f>
        <v>0.150109510436843</v>
      </c>
      <c r="R9" s="47" t="n">
        <f>IF(ISERROR('Voting Age'!Z9/'Voting Age'!B9),"",'Voting Age'!Z9/'Voting Age'!B9)</f>
        <v>0.145810149261797</v>
      </c>
      <c r="S9" s="54"/>
      <c r="T9" s="54"/>
    </row>
    <row r="10">
      <c r="A10" s="12" t="n">
        <v>8</v>
      </c>
      <c r="B10" s="17" t="n">
        <v>784671</v>
      </c>
      <c r="C10" s="22" t="n">
        <v>784672.090909091</v>
      </c>
      <c r="D10" s="25" t="n">
        <f>(B10-C10)/C10</f>
        <v>-1.39027385270828E-06</v>
      </c>
      <c r="E10" s="27" t="n">
        <f>B10-C10</f>
        <v>-1.09090909094084</v>
      </c>
      <c r="F10" s="31" t="n">
        <f>IF(ISERROR('Racial Demographics'!C10/'Racial Demographics'!B10),"",'Racial Demographics'!C10/'Racial Demographics'!B10)</f>
        <v>0.519122026938679</v>
      </c>
      <c r="G10" s="31" t="n">
        <f>IF(ISERROR('Racial Demographics'!E10),"",'Racial Demographics'!E10)</f>
        <v>0.120238928162249</v>
      </c>
      <c r="H10" s="31" t="n">
        <f>IF(ISERROR('Racial Demographics'!G10),"",'Racial Demographics'!G10)</f>
        <v>0.201560908966943</v>
      </c>
      <c r="I10" s="31" t="n">
        <f>IF(ISERROR('Racial Demographics'!J10/B10),"",'Racial Demographics'!J10/B10)</f>
        <v>0.131954666350611</v>
      </c>
      <c r="J10" s="31" t="n">
        <f>IF(ISERROR('Racial Demographics'!H10),"",'Racial Demographics'!H10)</f>
        <v>0.480877973061321</v>
      </c>
      <c r="K10" s="31" t="n">
        <f>IF(ISERROR('Voting Age'!B10/B10),"",'Voting Age'!B10/B10)</f>
        <v>0.793689329668103</v>
      </c>
      <c r="L10" s="31" t="n">
        <f>IF(ISERROR('Voting Age'!G10/'Voting Age'!B10),"",'Voting Age'!G10/'Voting Age'!B10)</f>
        <v>0.521210369549684</v>
      </c>
      <c r="M10" s="31" t="n">
        <f>IF(ISERROR('Voting Age'!D10/'Voting Age'!B10),"",'Voting Age'!D10/'Voting Age'!B10)</f>
        <v>0.120112077201602</v>
      </c>
      <c r="N10" s="31" t="n">
        <f>IF(ISERROR('Voting Age'!E10/'Voting Age'!B10),"",'Voting Age'!E10/'Voting Age'!B10)</f>
        <v>0.181268013841053</v>
      </c>
      <c r="O10" s="31" t="n">
        <f>IF(ISERROR('Voting Age'!AA10/'Voting Age'!B10),"",'Voting Age'!AA10/'Voting Age'!B10)</f>
        <v>0.13533241808971</v>
      </c>
      <c r="P10" s="31" t="n">
        <f>IF(ISERROR('Voting Age'!L10/'Voting Age'!B10),"",'Voting Age'!L10/'Voting Age'!B10)</f>
        <v>0.478789630450316</v>
      </c>
      <c r="Q10" s="31" t="n">
        <f>IF(ISERROR('Voting Age'!S10/'Voting Age'!B10),"",'Voting Age'!S10/'Voting Age'!B10)</f>
        <v>0.131575102162062</v>
      </c>
      <c r="R10" s="31" t="n">
        <f>IF(ISERROR('Voting Age'!Z10/'Voting Age'!B10),"",'Voting Age'!Z10/'Voting Age'!B10)</f>
        <v>0.127323233539665</v>
      </c>
      <c r="S10" s="54"/>
      <c r="T10" s="54"/>
    </row>
    <row r="11">
      <c r="A11" s="12" t="n">
        <v>9</v>
      </c>
      <c r="B11" s="16" t="n">
        <v>784673</v>
      </c>
      <c r="C11" s="21" t="n">
        <v>784672.090909091</v>
      </c>
      <c r="D11" s="24" t="n">
        <f>(B11-C11)/C11</f>
        <v>1.15856154384938E-06</v>
      </c>
      <c r="E11" s="26" t="n">
        <f>B11-C11</f>
        <v>0.909090909059159</v>
      </c>
      <c r="F11" s="32" t="n">
        <f>IF(ISERROR('Racial Demographics'!C11/'Racial Demographics'!B11),"",'Racial Demographics'!C11/'Racial Demographics'!B11)</f>
        <v>0.848041158546299</v>
      </c>
      <c r="G11" s="32" t="n">
        <f>IF(ISERROR('Racial Demographics'!E11),"",'Racial Demographics'!E11)</f>
        <v>0.0679633426917964</v>
      </c>
      <c r="H11" s="32" t="n">
        <f>IF(ISERROR('Racial Demographics'!G11),"",'Racial Demographics'!G11)</f>
        <v>0.034871851076818</v>
      </c>
      <c r="I11" s="32" t="n">
        <f>IF(ISERROR('Racial Demographics'!J11/B11),"",'Racial Demographics'!J11/B11)</f>
        <v>0.0211043326328292</v>
      </c>
      <c r="J11" s="32" t="n">
        <f>IF(ISERROR('Racial Demographics'!H11),"",'Racial Demographics'!H11)</f>
        <v>0.151958841453701</v>
      </c>
      <c r="K11" s="43" t="n">
        <f>IF(ISERROR('Voting Age'!B11/B11),"",'Voting Age'!B11/B11)</f>
        <v>0.813188423712808</v>
      </c>
      <c r="L11" s="47" t="n">
        <f>IF(ISERROR('Voting Age'!G11/'Voting Age'!B11),"",'Voting Age'!G11/'Voting Age'!B11)</f>
        <v>0.852049955570322</v>
      </c>
      <c r="M11" s="47" t="n">
        <f>IF(ISERROR('Voting Age'!D11/'Voting Age'!B11),"",'Voting Age'!D11/'Voting Age'!B11)</f>
        <v>0.0653359181428238</v>
      </c>
      <c r="N11" s="47" t="n">
        <f>IF(ISERROR('Voting Age'!E11/'Voting Age'!B11),"",'Voting Age'!E11/'Voting Age'!B11)</f>
        <v>0.0287578339630803</v>
      </c>
      <c r="O11" s="47" t="n">
        <f>IF(ISERROR('Voting Age'!AA11/'Voting Age'!B11),"",'Voting Age'!AA11/'Voting Age'!B11)</f>
        <v>0.0216522198383606</v>
      </c>
      <c r="P11" s="47" t="n">
        <f>IF(ISERROR('Voting Age'!L11/'Voting Age'!B11),"",'Voting Age'!L11/'Voting Age'!B11)</f>
        <v>0.147950044429678</v>
      </c>
      <c r="Q11" s="47" t="n">
        <f>IF(ISERROR('Voting Age'!S11/'Voting Age'!B11),"",'Voting Age'!S11/'Voting Age'!B11)</f>
        <v>0.0717895835520862</v>
      </c>
      <c r="R11" s="47" t="n">
        <f>IF(ISERROR('Voting Age'!Z11/'Voting Age'!B11),"",'Voting Age'!Z11/'Voting Age'!B11)</f>
        <v>0.0704418049576312</v>
      </c>
      <c r="S11" s="54"/>
      <c r="T11" s="54"/>
    </row>
    <row r="12">
      <c r="A12" s="12" t="n">
        <v>10</v>
      </c>
      <c r="B12" s="17" t="n">
        <v>784672</v>
      </c>
      <c r="C12" s="22" t="n">
        <v>784672.090909091</v>
      </c>
      <c r="D12" s="25" t="n">
        <f>(B12-C12)/C12</f>
        <v>-1.15856154429447E-07</v>
      </c>
      <c r="E12" s="27" t="n">
        <f>B12-C12</f>
        <v>-0.0909090909408405</v>
      </c>
      <c r="F12" s="31" t="n">
        <f>IF(ISERROR('Racial Demographics'!C12/'Racial Demographics'!B12),"",'Racial Demographics'!C12/'Racial Demographics'!B12)</f>
        <v>0.532483636474858</v>
      </c>
      <c r="G12" s="31" t="n">
        <f>IF(ISERROR('Racial Demographics'!E12),"",'Racial Demographics'!E12)</f>
        <v>0.073718700297704</v>
      </c>
      <c r="H12" s="31" t="n">
        <f>IF(ISERROR('Racial Demographics'!G12),"",'Racial Demographics'!G12)</f>
        <v>0.140698279026141</v>
      </c>
      <c r="I12" s="31" t="n">
        <f>IF(ISERROR('Racial Demographics'!J12/B12),"",'Racial Demographics'!J12/B12)</f>
        <v>0.218303953753925</v>
      </c>
      <c r="J12" s="31" t="n">
        <f>IF(ISERROR('Racial Demographics'!H12),"",'Racial Demographics'!H12)</f>
        <v>0.467516363525142</v>
      </c>
      <c r="K12" s="31" t="n">
        <f>IF(ISERROR('Voting Age'!B12/B12),"",'Voting Age'!B12/B12)</f>
        <v>0.742557399779781</v>
      </c>
      <c r="L12" s="31" t="n">
        <f>IF(ISERROR('Voting Age'!G12/'Voting Age'!B12),"",'Voting Age'!G12/'Voting Age'!B12)</f>
        <v>0.539700410528195</v>
      </c>
      <c r="M12" s="31" t="n">
        <f>IF(ISERROR('Voting Age'!D12/'Voting Age'!B12),"",'Voting Age'!D12/'Voting Age'!B12)</f>
        <v>0.0739139538396057</v>
      </c>
      <c r="N12" s="31" t="n">
        <f>IF(ISERROR('Voting Age'!E12/'Voting Age'!B12),"",'Voting Age'!E12/'Voting Age'!B12)</f>
        <v>0.128274614529128</v>
      </c>
      <c r="O12" s="31" t="n">
        <f>IF(ISERROR('Voting Age'!AA12/'Voting Age'!B12),"",'Voting Age'!AA12/'Voting Age'!B12)</f>
        <v>0.215812200513503</v>
      </c>
      <c r="P12" s="31" t="n">
        <f>IF(ISERROR('Voting Age'!L12/'Voting Age'!B12),"",'Voting Age'!L12/'Voting Age'!B12)</f>
        <v>0.460299589471805</v>
      </c>
      <c r="Q12" s="31" t="n">
        <f>IF(ISERROR('Voting Age'!S12/'Voting Age'!B12),"",'Voting Age'!S12/'Voting Age'!B12)</f>
        <v>0.0833705188582099</v>
      </c>
      <c r="R12" s="31" t="n">
        <f>IF(ISERROR('Voting Age'!Z12/'Voting Age'!B12),"",'Voting Age'!Z12/'Voting Age'!B12)</f>
        <v>0.0804425878379306</v>
      </c>
      <c r="S12" s="54"/>
      <c r="T12" s="54"/>
    </row>
    <row r="13">
      <c r="A13" s="12" t="n">
        <v>11</v>
      </c>
      <c r="B13" s="16" t="n">
        <v>784672</v>
      </c>
      <c r="C13" s="21" t="n">
        <v>784672.090909091</v>
      </c>
      <c r="D13" s="24" t="n">
        <f>(B13-C13)/C13</f>
        <v>-1.15856154429447E-07</v>
      </c>
      <c r="E13" s="26" t="n">
        <f>B13-C13</f>
        <v>-0.0909090909408405</v>
      </c>
      <c r="F13" s="32" t="n">
        <f>IF(ISERROR('Racial Demographics'!C13/'Racial Demographics'!B13),"",'Racial Demographics'!C13/'Racial Demographics'!B13)</f>
        <v>0.466675247746829</v>
      </c>
      <c r="G13" s="32" t="n">
        <f>IF(ISERROR('Racial Demographics'!E13),"",'Racial Demographics'!E13)</f>
        <v>0.123478345091962</v>
      </c>
      <c r="H13" s="32" t="n">
        <f>IF(ISERROR('Racial Demographics'!G13),"",'Racial Demographics'!G13)</f>
        <v>0.216825629052649</v>
      </c>
      <c r="I13" s="32" t="n">
        <f>IF(ISERROR('Racial Demographics'!J13/B13),"",'Racial Demographics'!J13/B13)</f>
        <v>0.163423698054729</v>
      </c>
      <c r="J13" s="32" t="n">
        <f>IF(ISERROR('Racial Demographics'!H13),"",'Racial Demographics'!H13)</f>
        <v>0.533324752253171</v>
      </c>
      <c r="K13" s="43" t="n">
        <f>IF(ISERROR('Voting Age'!B13/B13),"",'Voting Age'!B13/B13)</f>
        <v>0.754953662167122</v>
      </c>
      <c r="L13" s="47" t="n">
        <f>IF(ISERROR('Voting Age'!G13/'Voting Age'!B13),"",'Voting Age'!G13/'Voting Age'!B13)</f>
        <v>0.467093524378324</v>
      </c>
      <c r="M13" s="47" t="n">
        <f>IF(ISERROR('Voting Age'!D13/'Voting Age'!B13),"",'Voting Age'!D13/'Voting Age'!B13)</f>
        <v>0.122078154462171</v>
      </c>
      <c r="N13" s="47" t="n">
        <f>IF(ISERROR('Voting Age'!E13/'Voting Age'!B13),"",'Voting Age'!E13/'Voting Age'!B13)</f>
        <v>0.196915550708907</v>
      </c>
      <c r="O13" s="47" t="n">
        <f>IF(ISERROR('Voting Age'!AA13/'Voting Age'!B13),"",'Voting Age'!AA13/'Voting Age'!B13)</f>
        <v>0.169469151286903</v>
      </c>
      <c r="P13" s="47" t="n">
        <f>IF(ISERROR('Voting Age'!L13/'Voting Age'!B13),"",'Voting Age'!L13/'Voting Age'!B13)</f>
        <v>0.532906475621676</v>
      </c>
      <c r="Q13" s="47" t="n">
        <f>IF(ISERROR('Voting Age'!S13/'Voting Age'!B13),"",'Voting Age'!S13/'Voting Age'!B13)</f>
        <v>0.1338068944329</v>
      </c>
      <c r="R13" s="47" t="n">
        <f>IF(ISERROR('Voting Age'!Z13/'Voting Age'!B13),"",'Voting Age'!Z13/'Voting Age'!B13)</f>
        <v>0.128943552484761</v>
      </c>
      <c r="S13" s="54"/>
      <c r="T13" s="54"/>
    </row>
    <row r="14">
      <c r="A14" s="13" t="s">
        <v>1</v>
      </c>
      <c r="B14" s="18" t="n">
        <f>SUM(B3:B13)</f>
        <v>8631393</v>
      </c>
    </row>
    <row r="15">
      <c r="A15" s="13" t="s">
        <v>2</v>
      </c>
      <c r="B15" s="19" t="n">
        <f>SUM(C3:C13)</f>
        <v>8631393</v>
      </c>
    </row>
    <row r="16">
      <c r="A16" s="13" t="s">
        <v>3</v>
      </c>
      <c r="B16" s="19" t="n">
        <f>SUM(C3:C13) - SUM(B3:B13)</f>
        <v>0</v>
      </c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E1"/>
    <mergeCell ref="F1:J1"/>
    <mergeCell ref="L1:P1"/>
  </mergeCells>
  <printOptions gridLines="true"/>
  <pageMargins bottom="1" footer="0.5" header="0.5" left="0.75" right="0.75" top="1"/>
</worksheet>
</file>

<file path=xl/worksheets/sheet2.xml><?xml version="1.0" encoding="utf-8"?>
<worksheet xmlns:r="http://schemas.openxmlformats.org/officeDocument/2006/relationships" xmlns="http://schemas.openxmlformats.org/spreadsheetml/2006/main">
  <dimension ref="A1:IR13"/>
  <sheetViews>
    <sheetView zoomScale="120" topLeftCell="A1" workbookViewId="0" showGridLines="true" showRowColHeaders="false">
      <pane xSplit="1" ySplit="2" topLeftCell="B3" activePane="bottomRight" state="frozen"/>
      <selection activeCell="B4" sqref="B4:B4" pane="bottomRight"/>
    </sheetView>
  </sheetViews>
  <sheetFormatPr customHeight="false" defaultColWidth="9.28125" defaultRowHeight="12.3"/>
  <cols>
    <col min="1" max="2" bestFit="false" customWidth="true" width="12.00390625" hidden="false" outlineLevel="0"/>
    <col min="3" max="3" bestFit="false" customWidth="true" width="13.140625" hidden="false" outlineLevel="0"/>
    <col min="4" max="4" bestFit="false" customWidth="true" width="13.57421875" hidden="false" outlineLevel="0"/>
    <col min="5" max="5" bestFit="false" customWidth="true" width="10.57421875" hidden="false" outlineLevel="0"/>
    <col min="6" max="6" bestFit="false" customWidth="true" width="12.7109375" hidden="false" outlineLevel="0"/>
    <col min="7" max="7" bestFit="false" customWidth="true" width="10.7109375" hidden="false" outlineLevel="0"/>
    <col min="8" max="8" bestFit="false" customWidth="true" width="11.28125" hidden="false" outlineLevel="0"/>
    <col min="9" max="9" bestFit="false" customWidth="true" width="13.7109375" hidden="false" outlineLevel="0"/>
    <col min="10" max="10" bestFit="false" customWidth="true" width="12.00390625" hidden="false" outlineLevel="0"/>
    <col min="11" max="11" bestFit="false" customWidth="true" width="13.57421875" hidden="false" outlineLevel="0"/>
    <col min="12" max="12" bestFit="false" customWidth="true" width="9.8515625" hidden="false" outlineLevel="0"/>
    <col min="13" max="14" bestFit="false" customWidth="true" width="11.28125" hidden="false" outlineLevel="0"/>
    <col min="15" max="15" bestFit="false" customWidth="true" width="12.140625" hidden="false" outlineLevel="0"/>
    <col min="16" max="252" bestFit="true" width="9.140625" hidden="false" outlineLevel="0"/>
  </cols>
  <sheetData>
    <row r="1" ht="15" customHeight="true">
      <c r="A1" s="57" t="s">
        <v>0</v>
      </c>
      <c r="B1" s="58" t="s">
        <v>20</v>
      </c>
      <c r="C1" s="61" t="s">
        <v>20</v>
      </c>
      <c r="D1" s="61"/>
      <c r="E1" s="61"/>
      <c r="F1" s="65" t="s">
        <v>20</v>
      </c>
      <c r="G1" s="65"/>
      <c r="H1" s="68"/>
      <c r="I1" s="72" t="s">
        <v>20</v>
      </c>
      <c r="J1" s="72"/>
      <c r="K1" s="72"/>
      <c r="L1" s="72"/>
      <c r="M1" s="72"/>
      <c r="N1" s="72"/>
      <c r="O1" s="75" t="s">
        <v>20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</row>
    <row r="2" ht="17.25" customHeight="true">
      <c r="A2" s="57"/>
      <c r="B2" s="59" t="s">
        <v>21</v>
      </c>
      <c r="C2" s="62" t="s">
        <v>22</v>
      </c>
      <c r="D2" s="62" t="s">
        <v>23</v>
      </c>
      <c r="E2" s="62" t="s">
        <v>24</v>
      </c>
      <c r="F2" s="66" t="s">
        <v>12</v>
      </c>
      <c r="G2" s="66" t="s">
        <v>25</v>
      </c>
      <c r="H2" s="69" t="s">
        <v>26</v>
      </c>
      <c r="I2" s="73" t="s">
        <v>27</v>
      </c>
      <c r="J2" s="73" t="s">
        <v>13</v>
      </c>
      <c r="K2" s="73" t="s">
        <v>28</v>
      </c>
      <c r="L2" s="73" t="s">
        <v>29</v>
      </c>
      <c r="M2" s="73" t="s">
        <v>30</v>
      </c>
      <c r="N2" s="73" t="s">
        <v>31</v>
      </c>
      <c r="O2" s="76" t="s">
        <v>14</v>
      </c>
    </row>
    <row r="3" ht="12.6" customHeight="true">
      <c r="A3" s="57" t="n">
        <v>1</v>
      </c>
      <c r="B3" s="60" t="n">
        <f>'Population Totals'!B3</f>
        <v>784672</v>
      </c>
      <c r="C3" s="60" t="n">
        <v>532865</v>
      </c>
      <c r="D3" s="60" t="n">
        <v>121297</v>
      </c>
      <c r="E3" s="63" t="n">
        <f>IF(ISERROR(D3/B3),"",D3/B3)</f>
        <v>0.154583061457526</v>
      </c>
      <c r="F3" s="60" t="n">
        <v>55077</v>
      </c>
      <c r="G3" s="67" t="n">
        <f>IF(ISERROR(F3/B3),"",F3/B3)</f>
        <v>0.0701911117001754</v>
      </c>
      <c r="H3" s="70" t="n">
        <f>IF(ISERROR(O3/B3),"",O3/B3)</f>
        <v>0.320907334529587</v>
      </c>
      <c r="I3" s="74" t="n">
        <v>3865</v>
      </c>
      <c r="J3" s="74" t="n">
        <v>41628</v>
      </c>
      <c r="K3" s="74" t="n">
        <v>728964</v>
      </c>
      <c r="L3" s="74" t="n">
        <v>726372</v>
      </c>
      <c r="M3" s="74" t="n">
        <f>B3-C3</f>
        <v>251807</v>
      </c>
      <c r="N3" s="74" t="n">
        <v>441</v>
      </c>
      <c r="O3" s="77" t="n">
        <f>B3-C3</f>
        <v>251807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</row>
    <row r="4">
      <c r="A4" s="57" t="n">
        <v>2</v>
      </c>
      <c r="B4" s="22" t="n">
        <f>'Population Totals'!B4</f>
        <v>784672</v>
      </c>
      <c r="C4" s="22" t="n">
        <v>486674</v>
      </c>
      <c r="D4" s="22" t="n">
        <v>149433</v>
      </c>
      <c r="E4" s="64" t="n">
        <f>IF(ISERROR(D4/B4),"",D4/B4)</f>
        <v>0.190440081970556</v>
      </c>
      <c r="F4" s="22" t="n">
        <v>68959</v>
      </c>
      <c r="G4" s="64" t="n">
        <f>IF(ISERROR(F4/B4),"",F4/B4)</f>
        <v>0.0878825802373476</v>
      </c>
      <c r="H4" s="71" t="n">
        <f>IF(ISERROR(O4/B4),"",O4/B4)</f>
        <v>0.379773969250846</v>
      </c>
      <c r="I4" s="22" t="n">
        <v>3683</v>
      </c>
      <c r="J4" s="22" t="n">
        <v>45204</v>
      </c>
      <c r="K4" s="22" t="n">
        <v>713727</v>
      </c>
      <c r="L4" s="22" t="n">
        <v>712022</v>
      </c>
      <c r="M4" s="22" t="n">
        <f>B4-C4</f>
        <v>297998</v>
      </c>
      <c r="N4" s="22" t="n">
        <v>1357</v>
      </c>
      <c r="O4" s="22" t="n">
        <f>B4-C4</f>
        <v>297998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>
      <c r="A5" s="57" t="n">
        <v>3</v>
      </c>
      <c r="B5" s="60" t="n">
        <f>'Population Totals'!B5</f>
        <v>784672</v>
      </c>
      <c r="C5" s="60" t="n">
        <v>313831</v>
      </c>
      <c r="D5" s="60" t="n">
        <v>356670</v>
      </c>
      <c r="E5" s="63" t="n">
        <f>IF(ISERROR(D5/B5),"",D5/B5)</f>
        <v>0.454546613107133</v>
      </c>
      <c r="F5" s="60" t="n">
        <v>56076</v>
      </c>
      <c r="G5" s="67" t="n">
        <f>IF(ISERROR(F5/B5),"",F5/B5)</f>
        <v>0.0714642551282574</v>
      </c>
      <c r="H5" s="70" t="n">
        <f>IF(ISERROR(O5/B5),"",O5/B5)</f>
        <v>0.600048172994576</v>
      </c>
      <c r="I5" s="74" t="n">
        <v>3725</v>
      </c>
      <c r="J5" s="74" t="n">
        <v>21932</v>
      </c>
      <c r="K5" s="74" t="n">
        <v>723531</v>
      </c>
      <c r="L5" s="74" t="n">
        <v>721623</v>
      </c>
      <c r="M5" s="74" t="n">
        <f>B5-C5</f>
        <v>470841</v>
      </c>
      <c r="N5" s="74" t="n">
        <v>1297</v>
      </c>
      <c r="O5" s="77" t="n">
        <f>B5-C5</f>
        <v>470841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>
      <c r="A6" s="57" t="n">
        <v>4</v>
      </c>
      <c r="B6" s="22" t="n">
        <f>'Population Totals'!B6</f>
        <v>784672</v>
      </c>
      <c r="C6" s="22" t="n">
        <v>380140</v>
      </c>
      <c r="D6" s="22" t="n">
        <v>305715</v>
      </c>
      <c r="E6" s="64" t="n">
        <f>IF(ISERROR(D6/B6),"",D6/B6)</f>
        <v>0.389608651767872</v>
      </c>
      <c r="F6" s="22" t="n">
        <v>58471</v>
      </c>
      <c r="G6" s="64" t="n">
        <f>IF(ISERROR(F6/B6),"",F6/B6)</f>
        <v>0.0745164858692549</v>
      </c>
      <c r="H6" s="71" t="n">
        <f>IF(ISERROR(O6/B6),"",O6/B6)</f>
        <v>0.515542800048938</v>
      </c>
      <c r="I6" s="22" t="n">
        <v>3743</v>
      </c>
      <c r="J6" s="22" t="n">
        <v>17295</v>
      </c>
      <c r="K6" s="22" t="n">
        <v>729834</v>
      </c>
      <c r="L6" s="22" t="n">
        <v>739202</v>
      </c>
      <c r="M6" s="22" t="n">
        <f>B6-C6</f>
        <v>404532</v>
      </c>
      <c r="N6" s="22" t="n">
        <v>700</v>
      </c>
      <c r="O6" s="22" t="n">
        <f>B6-C6</f>
        <v>404532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>
      <c r="A7" s="57" t="n">
        <v>5</v>
      </c>
      <c r="B7" s="60" t="n">
        <f>'Population Totals'!B7</f>
        <v>784672</v>
      </c>
      <c r="C7" s="60" t="n">
        <v>509030</v>
      </c>
      <c r="D7" s="60" t="n">
        <v>191380</v>
      </c>
      <c r="E7" s="63" t="n">
        <f>IF(ISERROR(D7/B7),"",D7/B7)</f>
        <v>0.243898087353697</v>
      </c>
      <c r="F7" s="60" t="n">
        <v>50194</v>
      </c>
      <c r="G7" s="67" t="n">
        <f>IF(ISERROR(F7/B7),"",F7/B7)</f>
        <v>0.063968129358509</v>
      </c>
      <c r="H7" s="70" t="n">
        <f>IF(ISERROR(O7/B7),"",O7/B7)</f>
        <v>0.35128308388728</v>
      </c>
      <c r="I7" s="74" t="n">
        <v>2634</v>
      </c>
      <c r="J7" s="74" t="n">
        <v>15095</v>
      </c>
      <c r="K7" s="74" t="n">
        <v>739118</v>
      </c>
      <c r="L7" s="74" t="n">
        <v>745872</v>
      </c>
      <c r="M7" s="74" t="n">
        <f>B7-C7</f>
        <v>275642</v>
      </c>
      <c r="N7" s="74" t="n">
        <v>282</v>
      </c>
      <c r="O7" s="77" t="n">
        <f>B7-C7</f>
        <v>275642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>
      <c r="A8" s="57" t="n">
        <v>6</v>
      </c>
      <c r="B8" s="22" t="n">
        <f>'Population Totals'!B8</f>
        <v>784672</v>
      </c>
      <c r="C8" s="22" t="n">
        <v>619209</v>
      </c>
      <c r="D8" s="22" t="n">
        <v>71144</v>
      </c>
      <c r="E8" s="64" t="n">
        <f>IF(ISERROR(D8/B8),"",D8/B8)</f>
        <v>0.0906671832307002</v>
      </c>
      <c r="F8" s="22" t="n">
        <v>48551</v>
      </c>
      <c r="G8" s="64" t="n">
        <f>IF(ISERROR(F8/B8),"",F8/B8)</f>
        <v>0.0618742608376494</v>
      </c>
      <c r="H8" s="71" t="n">
        <f>IF(ISERROR(O8/B8),"",O8/B8)</f>
        <v>0.210869000040781</v>
      </c>
      <c r="I8" s="22" t="n">
        <v>2550</v>
      </c>
      <c r="J8" s="22" t="n">
        <v>20818</v>
      </c>
      <c r="K8" s="22" t="n">
        <v>735068</v>
      </c>
      <c r="L8" s="22" t="n">
        <v>737355</v>
      </c>
      <c r="M8" s="22" t="n">
        <f>B8-C8</f>
        <v>165463</v>
      </c>
      <c r="N8" s="22" t="n">
        <v>378</v>
      </c>
      <c r="O8" s="22" t="n">
        <f>B8-C8</f>
        <v>165463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>
      <c r="A9" s="57" t="n">
        <v>7</v>
      </c>
      <c r="B9" s="60" t="n">
        <f>'Population Totals'!B9</f>
        <v>784673</v>
      </c>
      <c r="C9" s="60" t="n">
        <v>510320</v>
      </c>
      <c r="D9" s="60" t="n">
        <v>109530</v>
      </c>
      <c r="E9" s="63" t="n">
        <f>IF(ISERROR(D9/B9),"",D9/B9)</f>
        <v>0.139586808772572</v>
      </c>
      <c r="F9" s="60" t="n">
        <v>105360</v>
      </c>
      <c r="G9" s="67" t="n">
        <f>IF(ISERROR(F9/B9),"",F9/B9)</f>
        <v>0.134272493127711</v>
      </c>
      <c r="H9" s="70" t="n">
        <f>IF(ISERROR(O9/B9),"",O9/B9)</f>
        <v>0.349639913696533</v>
      </c>
      <c r="I9" s="74" t="n">
        <v>4124</v>
      </c>
      <c r="J9" s="74" t="n">
        <v>33832</v>
      </c>
      <c r="K9" s="74" t="n">
        <v>679262</v>
      </c>
      <c r="L9" s="74" t="n">
        <v>707785</v>
      </c>
      <c r="M9" s="74" t="n">
        <f>B9-C9</f>
        <v>274353</v>
      </c>
      <c r="N9" s="74" t="n">
        <v>781</v>
      </c>
      <c r="O9" s="77" t="n">
        <f>B9-C9</f>
        <v>274353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>
      <c r="A10" s="57" t="n">
        <v>8</v>
      </c>
      <c r="B10" s="22" t="n">
        <f>'Population Totals'!B10</f>
        <v>784671</v>
      </c>
      <c r="C10" s="22" t="n">
        <v>407340</v>
      </c>
      <c r="D10" s="22" t="n">
        <v>94348</v>
      </c>
      <c r="E10" s="64" t="n">
        <f>IF(ISERROR(D10/B10),"",D10/B10)</f>
        <v>0.120238928162249</v>
      </c>
      <c r="F10" s="22" t="n">
        <v>158159</v>
      </c>
      <c r="G10" s="64" t="n">
        <f>IF(ISERROR(F10/B10),"",F10/B10)</f>
        <v>0.201560908966943</v>
      </c>
      <c r="H10" s="71" t="n">
        <f>IF(ISERROR(O10/B10),"",O10/B10)</f>
        <v>0.480877973061321</v>
      </c>
      <c r="I10" s="22" t="n">
        <v>6049</v>
      </c>
      <c r="J10" s="22" t="n">
        <v>103541</v>
      </c>
      <c r="K10" s="22" t="n">
        <v>625953</v>
      </c>
      <c r="L10" s="22" t="n">
        <v>695042</v>
      </c>
      <c r="M10" s="22" t="n">
        <f>B10-C10</f>
        <v>377331</v>
      </c>
      <c r="N10" s="22" t="n">
        <v>490</v>
      </c>
      <c r="O10" s="22" t="n">
        <f>B10-C10</f>
        <v>377331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>
      <c r="A11" s="57" t="n">
        <v>9</v>
      </c>
      <c r="B11" s="60" t="n">
        <f>'Population Totals'!B11</f>
        <v>784673</v>
      </c>
      <c r="C11" s="60" t="n">
        <v>665435</v>
      </c>
      <c r="D11" s="60" t="n">
        <v>53329</v>
      </c>
      <c r="E11" s="63" t="n">
        <f>IF(ISERROR(D11/B11),"",D11/B11)</f>
        <v>0.0679633426917964</v>
      </c>
      <c r="F11" s="60" t="n">
        <v>27363</v>
      </c>
      <c r="G11" s="67" t="n">
        <f>IF(ISERROR(F11/B11),"",F11/B11)</f>
        <v>0.034871851076818</v>
      </c>
      <c r="H11" s="70" t="n">
        <f>IF(ISERROR(O11/B11),"",O11/B11)</f>
        <v>0.151958841453701</v>
      </c>
      <c r="I11" s="74" t="n">
        <v>1767</v>
      </c>
      <c r="J11" s="74" t="n">
        <v>16560</v>
      </c>
      <c r="K11" s="74" t="n">
        <v>759063</v>
      </c>
      <c r="L11" s="74" t="n">
        <v>749886</v>
      </c>
      <c r="M11" s="74" t="n">
        <f>B11-C11</f>
        <v>119238</v>
      </c>
      <c r="N11" s="74" t="n">
        <v>203</v>
      </c>
      <c r="O11" s="77" t="n">
        <f>B11-C11</f>
        <v>119238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>
      <c r="A12" s="57" t="n">
        <v>10</v>
      </c>
      <c r="B12" s="22" t="n">
        <f>'Population Totals'!B12</f>
        <v>784672</v>
      </c>
      <c r="C12" s="22" t="n">
        <v>417825</v>
      </c>
      <c r="D12" s="22" t="n">
        <v>57845</v>
      </c>
      <c r="E12" s="64" t="n">
        <f>IF(ISERROR(D12/B12),"",D12/B12)</f>
        <v>0.073718700297704</v>
      </c>
      <c r="F12" s="22" t="n">
        <v>110402</v>
      </c>
      <c r="G12" s="64" t="n">
        <f>IF(ISERROR(F12/B12),"",F12/B12)</f>
        <v>0.140698279026141</v>
      </c>
      <c r="H12" s="71" t="n">
        <f>IF(ISERROR(O12/B12),"",O12/B12)</f>
        <v>0.467516363525142</v>
      </c>
      <c r="I12" s="22" t="n">
        <v>3101</v>
      </c>
      <c r="J12" s="22" t="n">
        <v>171297</v>
      </c>
      <c r="K12" s="22" t="n">
        <v>673823</v>
      </c>
      <c r="L12" s="22" t="n">
        <v>703017</v>
      </c>
      <c r="M12" s="22" t="n">
        <f>B12-C12</f>
        <v>366847</v>
      </c>
      <c r="N12" s="22" t="n">
        <v>462</v>
      </c>
      <c r="O12" s="22" t="n">
        <f>B12-C12</f>
        <v>366847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>
      <c r="A13" s="57" t="n">
        <v>11</v>
      </c>
      <c r="B13" s="60" t="n">
        <f>'Population Totals'!B13</f>
        <v>784672</v>
      </c>
      <c r="C13" s="60" t="n">
        <v>366187</v>
      </c>
      <c r="D13" s="60" t="n">
        <v>96890</v>
      </c>
      <c r="E13" s="63" t="n">
        <f>IF(ISERROR(D13/B13),"",D13/B13)</f>
        <v>0.123478345091962</v>
      </c>
      <c r="F13" s="60" t="n">
        <v>170137</v>
      </c>
      <c r="G13" s="67" t="n">
        <f>IF(ISERROR(F13/B13),"",F13/B13)</f>
        <v>0.216825629052649</v>
      </c>
      <c r="H13" s="70" t="n">
        <f>IF(ISERROR(O13/B13),"",O13/B13)</f>
        <v>0.533324752253171</v>
      </c>
      <c r="I13" s="74" t="n">
        <v>4766</v>
      </c>
      <c r="J13" s="74" t="n">
        <v>128234</v>
      </c>
      <c r="K13" s="74" t="n">
        <v>614301</v>
      </c>
      <c r="L13" s="74" t="n">
        <v>687510</v>
      </c>
      <c r="M13" s="74" t="n">
        <f>B13-C13</f>
        <v>418485</v>
      </c>
      <c r="N13" s="74" t="n">
        <v>765</v>
      </c>
      <c r="O13" s="77" t="n">
        <f>B13-C13</f>
        <v>418485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C1:D1"/>
    <mergeCell ref="I1:M1"/>
  </mergeCells>
  <printOptions gridLines="true"/>
  <pageMargins bottom="1" footer="0.5" header="0.5" left="0.75" right="0.75" top="1"/>
</worksheet>
</file>

<file path=xl/worksheets/sheet3.xml><?xml version="1.0" encoding="utf-8"?>
<worksheet xmlns:r="http://schemas.openxmlformats.org/officeDocument/2006/relationships" xmlns="http://schemas.openxmlformats.org/spreadsheetml/2006/main">
  <dimension ref="A1:BH13"/>
  <sheetViews>
    <sheetView zoomScale="120" topLeftCell="A1" workbookViewId="0" showGridLines="true" showRowColHeaders="false">
      <pane xSplit="1" ySplit="2" topLeftCell="T3" activePane="bottomRight" state="frozen"/>
      <selection activeCell="L3" sqref="L3:L3" pane="bottomRight"/>
    </sheetView>
  </sheetViews>
  <sheetFormatPr customHeight="false" defaultColWidth="9.28125" defaultRowHeight="12.3"/>
  <cols>
    <col min="1" max="1" bestFit="false" customWidth="true" style="10" width="11.00390625" hidden="false" outlineLevel="0"/>
    <col min="2" max="6" bestFit="false" customWidth="true" style="54" width="13.140625" hidden="false" outlineLevel="0"/>
    <col min="7" max="7" bestFit="false" customWidth="true" style="54" width="16.140625" hidden="false" outlineLevel="0"/>
    <col min="8" max="8" bestFit="false" customWidth="true" style="54" width="13.140625" hidden="false" outlineLevel="0"/>
    <col min="9" max="11" bestFit="false" customWidth="true" style="54" width="16.421875" hidden="false" outlineLevel="0"/>
    <col min="12" max="27" bestFit="false" customWidth="true" style="54" width="13.140625" hidden="false" outlineLevel="0"/>
    <col min="28" max="272" bestFit="true" style="54" width="9.140625" hidden="false" outlineLevel="0"/>
  </cols>
  <sheetData>
    <row r="1" ht="15" customHeight="true">
      <c r="A1" s="78" t="s">
        <v>0</v>
      </c>
      <c r="B1" s="80" t="s">
        <v>32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ht="18.75" s="56" customFormat="true" customHeight="true">
      <c r="A2" s="79"/>
      <c r="B2" s="81" t="s">
        <v>33</v>
      </c>
      <c r="C2" s="81" t="s">
        <v>34</v>
      </c>
      <c r="D2" s="81" t="s">
        <v>35</v>
      </c>
      <c r="E2" s="81" t="s">
        <v>36</v>
      </c>
      <c r="F2" s="81" t="s">
        <v>37</v>
      </c>
      <c r="G2" s="81" t="s">
        <v>38</v>
      </c>
      <c r="H2" s="81" t="s">
        <v>39</v>
      </c>
      <c r="I2" s="81" t="s">
        <v>40</v>
      </c>
      <c r="J2" s="81" t="s">
        <v>41</v>
      </c>
      <c r="K2" s="81" t="s">
        <v>42</v>
      </c>
      <c r="L2" s="81" t="s">
        <v>43</v>
      </c>
      <c r="M2" s="81" t="s">
        <v>44</v>
      </c>
      <c r="N2" s="81" t="s">
        <v>45</v>
      </c>
      <c r="O2" s="81" t="s">
        <v>46</v>
      </c>
      <c r="P2" s="81" t="s">
        <v>47</v>
      </c>
      <c r="Q2" s="81" t="s">
        <v>48</v>
      </c>
      <c r="R2" s="81" t="s">
        <v>49</v>
      </c>
      <c r="S2" s="81" t="s">
        <v>50</v>
      </c>
      <c r="T2" s="81" t="s">
        <v>51</v>
      </c>
      <c r="U2" s="81" t="s">
        <v>52</v>
      </c>
      <c r="V2" s="81" t="s">
        <v>53</v>
      </c>
      <c r="W2" s="81" t="s">
        <v>54</v>
      </c>
      <c r="X2" s="81" t="s">
        <v>55</v>
      </c>
      <c r="Y2" s="81" t="s">
        <v>56</v>
      </c>
      <c r="Z2" s="81" t="s">
        <v>57</v>
      </c>
      <c r="AA2" s="81" t="s">
        <v>58</v>
      </c>
    </row>
    <row r="3" ht="12.6" customHeight="true">
      <c r="A3" s="78" t="n">
        <v>1</v>
      </c>
      <c r="B3" s="60" t="n">
        <v>611430</v>
      </c>
      <c r="C3" s="60" t="n">
        <v>430823</v>
      </c>
      <c r="D3" s="60" t="n">
        <v>94765</v>
      </c>
      <c r="E3" s="60" t="n">
        <v>35549</v>
      </c>
      <c r="F3" s="60" t="n">
        <v>575881</v>
      </c>
      <c r="G3" s="60" t="n">
        <v>424374</v>
      </c>
      <c r="H3" s="60" t="n">
        <v>30579</v>
      </c>
      <c r="I3" s="60" t="n">
        <v>3706</v>
      </c>
      <c r="J3" s="82" t="n">
        <v>2144</v>
      </c>
      <c r="K3" s="82" t="n">
        <v>341</v>
      </c>
      <c r="L3" s="82" t="n">
        <f>B3-G3</f>
        <v>187056</v>
      </c>
      <c r="M3" s="60" t="n">
        <v>577085</v>
      </c>
      <c r="N3" s="82" t="n">
        <v>4353</v>
      </c>
      <c r="O3" s="82" t="n">
        <v>903</v>
      </c>
      <c r="P3" s="82" t="n">
        <v>378</v>
      </c>
      <c r="Q3" s="82" t="n">
        <v>77</v>
      </c>
      <c r="R3" s="82" t="n">
        <v>993</v>
      </c>
      <c r="S3" s="82" t="n">
        <f>D3+N3+O3+P3+Q3+R3</f>
        <v>101469</v>
      </c>
      <c r="T3" s="82" t="n">
        <v>93699</v>
      </c>
      <c r="U3" s="82" t="n">
        <v>4191</v>
      </c>
      <c r="V3" s="82" t="n">
        <v>854</v>
      </c>
      <c r="W3" s="82" t="n">
        <v>369</v>
      </c>
      <c r="X3" s="82" t="n">
        <v>77</v>
      </c>
      <c r="Y3" s="82" t="n">
        <v>467</v>
      </c>
      <c r="Z3" s="82" t="n">
        <f>T3+U3+V3+W3+X3+Y3</f>
        <v>99657</v>
      </c>
      <c r="AA3" s="82" t="n">
        <v>30430</v>
      </c>
      <c r="AB3" s="56"/>
      <c r="AC3" s="56"/>
    </row>
    <row r="4">
      <c r="A4" s="78" t="n">
        <v>2</v>
      </c>
      <c r="B4" s="22" t="n">
        <v>617117</v>
      </c>
      <c r="C4" s="22" t="n">
        <v>398871</v>
      </c>
      <c r="D4" s="22" t="n">
        <v>115794</v>
      </c>
      <c r="E4" s="22" t="n">
        <v>46612</v>
      </c>
      <c r="F4" s="22" t="n">
        <v>570505</v>
      </c>
      <c r="G4" s="22" t="n">
        <v>387573</v>
      </c>
      <c r="H4" s="22" t="n">
        <v>36927</v>
      </c>
      <c r="I4" s="22" t="n">
        <v>3597</v>
      </c>
      <c r="J4" s="17" t="n">
        <v>1880</v>
      </c>
      <c r="K4" s="17" t="n">
        <v>1045</v>
      </c>
      <c r="L4" s="17" t="n">
        <f>B4-G4</f>
        <v>229544</v>
      </c>
      <c r="M4" s="22" t="n">
        <v>574253</v>
      </c>
      <c r="N4" s="17" t="n">
        <v>5492</v>
      </c>
      <c r="O4" s="17" t="n">
        <v>1398</v>
      </c>
      <c r="P4" s="17" t="n">
        <v>797</v>
      </c>
      <c r="Q4" s="17" t="n">
        <v>111</v>
      </c>
      <c r="R4" s="17" t="n">
        <v>1702</v>
      </c>
      <c r="S4" s="17" t="n">
        <f>D4+N4+O4+P4+Q4+R4</f>
        <v>125294</v>
      </c>
      <c r="T4" s="17" t="n">
        <v>113133</v>
      </c>
      <c r="U4" s="17" t="n">
        <v>5099</v>
      </c>
      <c r="V4" s="17" t="n">
        <v>1301</v>
      </c>
      <c r="W4" s="17" t="n">
        <v>755</v>
      </c>
      <c r="X4" s="17" t="n">
        <v>104</v>
      </c>
      <c r="Y4" s="17" t="n">
        <v>693</v>
      </c>
      <c r="Z4" s="17" t="n">
        <f>T4+U4+V4+W4+X4+Y4</f>
        <v>121085</v>
      </c>
      <c r="AA4" s="17" t="n">
        <v>36449</v>
      </c>
      <c r="AB4" s="56"/>
      <c r="AC4" s="56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</row>
    <row r="5">
      <c r="A5" s="78" t="n">
        <v>3</v>
      </c>
      <c r="B5" s="60" t="n">
        <v>608968</v>
      </c>
      <c r="C5" s="60" t="n">
        <v>261481</v>
      </c>
      <c r="D5" s="60" t="n">
        <v>271568</v>
      </c>
      <c r="E5" s="60" t="n">
        <v>38027</v>
      </c>
      <c r="F5" s="60" t="n">
        <v>570941</v>
      </c>
      <c r="G5" s="60" t="n">
        <v>254086</v>
      </c>
      <c r="H5" s="60" t="n">
        <v>18348</v>
      </c>
      <c r="I5" s="60" t="n">
        <v>2399</v>
      </c>
      <c r="J5" s="82" t="n">
        <v>2003</v>
      </c>
      <c r="K5" s="82" t="n">
        <v>953</v>
      </c>
      <c r="L5" s="82" t="n">
        <f>B5-G5</f>
        <v>354882</v>
      </c>
      <c r="M5" s="60" t="n">
        <v>572494</v>
      </c>
      <c r="N5" s="82" t="n">
        <v>6597</v>
      </c>
      <c r="O5" s="82" t="n">
        <v>2555</v>
      </c>
      <c r="P5" s="82" t="n">
        <v>916</v>
      </c>
      <c r="Q5" s="82" t="n">
        <v>120</v>
      </c>
      <c r="R5" s="82" t="n">
        <v>2514</v>
      </c>
      <c r="S5" s="82" t="n">
        <f>D5+N5+O5+P5+Q5+R5</f>
        <v>284270</v>
      </c>
      <c r="T5" s="82" t="n">
        <v>267975</v>
      </c>
      <c r="U5" s="82" t="n">
        <v>6192</v>
      </c>
      <c r="V5" s="82" t="n">
        <v>2417</v>
      </c>
      <c r="W5" s="82" t="n">
        <v>884</v>
      </c>
      <c r="X5" s="82" t="n">
        <v>114</v>
      </c>
      <c r="Y5" s="82" t="n">
        <v>1099</v>
      </c>
      <c r="Z5" s="82" t="n">
        <f>T5+U5+V5+W5+X5+Y5</f>
        <v>278681</v>
      </c>
      <c r="AA5" s="82" t="n">
        <v>18043</v>
      </c>
      <c r="AB5" s="56"/>
      <c r="AC5" s="56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>
      <c r="A6" s="78" t="n">
        <v>4</v>
      </c>
      <c r="B6" s="22" t="n">
        <v>627833</v>
      </c>
      <c r="C6" s="22" t="n">
        <v>317254</v>
      </c>
      <c r="D6" s="22" t="n">
        <v>238989</v>
      </c>
      <c r="E6" s="22" t="n">
        <v>39199</v>
      </c>
      <c r="F6" s="22" t="n">
        <v>588634</v>
      </c>
      <c r="G6" s="22" t="n">
        <v>310522</v>
      </c>
      <c r="H6" s="22" t="n">
        <v>14740</v>
      </c>
      <c r="I6" s="22" t="n">
        <v>2581</v>
      </c>
      <c r="J6" s="17" t="n">
        <v>2208</v>
      </c>
      <c r="K6" s="17" t="n">
        <v>475</v>
      </c>
      <c r="L6" s="17" t="n">
        <f>B6-G6</f>
        <v>317311</v>
      </c>
      <c r="M6" s="22" t="n">
        <v>596041</v>
      </c>
      <c r="N6" s="17" t="n">
        <v>5103</v>
      </c>
      <c r="O6" s="17" t="n">
        <v>1924</v>
      </c>
      <c r="P6" s="17" t="n">
        <v>621</v>
      </c>
      <c r="Q6" s="17" t="n">
        <v>92</v>
      </c>
      <c r="R6" s="17" t="n">
        <v>1452</v>
      </c>
      <c r="S6" s="17" t="n">
        <f>D6+N6+O6+P6+Q6+R6</f>
        <v>248181</v>
      </c>
      <c r="T6" s="17" t="n">
        <v>236633</v>
      </c>
      <c r="U6" s="17" t="n">
        <v>4867</v>
      </c>
      <c r="V6" s="17" t="n">
        <v>1823</v>
      </c>
      <c r="W6" s="17" t="n">
        <v>604</v>
      </c>
      <c r="X6" s="17" t="n">
        <v>92</v>
      </c>
      <c r="Y6" s="17" t="n">
        <v>702</v>
      </c>
      <c r="Z6" s="17" t="n">
        <f>T6+U6+V6+W6+X6+Y6</f>
        <v>244721</v>
      </c>
      <c r="AA6" s="17" t="n">
        <v>14528</v>
      </c>
      <c r="AB6" s="56"/>
      <c r="AC6" s="56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>
      <c r="A7" s="78" t="n">
        <v>5</v>
      </c>
      <c r="B7" s="60" t="n">
        <v>619861</v>
      </c>
      <c r="C7" s="60" t="n">
        <v>410243</v>
      </c>
      <c r="D7" s="60" t="n">
        <v>151570</v>
      </c>
      <c r="E7" s="60" t="n">
        <v>32335</v>
      </c>
      <c r="F7" s="60" t="n">
        <v>587526</v>
      </c>
      <c r="G7" s="60" t="n">
        <v>404993</v>
      </c>
      <c r="H7" s="60" t="n">
        <v>11892</v>
      </c>
      <c r="I7" s="60" t="n">
        <v>2546</v>
      </c>
      <c r="J7" s="82" t="n">
        <v>1337</v>
      </c>
      <c r="K7" s="82" t="n">
        <v>191</v>
      </c>
      <c r="L7" s="82" t="n">
        <f>B7-G7</f>
        <v>214868</v>
      </c>
      <c r="M7" s="60" t="n">
        <v>593995</v>
      </c>
      <c r="N7" s="82" t="n">
        <v>3951</v>
      </c>
      <c r="O7" s="82" t="n">
        <v>1075</v>
      </c>
      <c r="P7" s="82" t="n">
        <v>239</v>
      </c>
      <c r="Q7" s="82" t="n">
        <v>8</v>
      </c>
      <c r="R7" s="82" t="n">
        <v>965</v>
      </c>
      <c r="S7" s="82" t="n">
        <f>D7+N7+O7+P7+Q7+R7</f>
        <v>157808</v>
      </c>
      <c r="T7" s="82" t="n">
        <v>150448</v>
      </c>
      <c r="U7" s="82" t="n">
        <v>3787</v>
      </c>
      <c r="V7" s="82" t="n">
        <v>1028</v>
      </c>
      <c r="W7" s="82" t="n">
        <v>221</v>
      </c>
      <c r="X7" s="82" t="n">
        <v>8</v>
      </c>
      <c r="Y7" s="82" t="n">
        <v>434</v>
      </c>
      <c r="Z7" s="82" t="n">
        <f>T7+U7+V7+W7+X7+Y7</f>
        <v>155926</v>
      </c>
      <c r="AA7" s="82" t="n">
        <v>11828</v>
      </c>
      <c r="AB7" s="56"/>
      <c r="AC7" s="56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</row>
    <row r="8">
      <c r="A8" s="78" t="n">
        <v>6</v>
      </c>
      <c r="B8" s="22" t="n">
        <v>631737</v>
      </c>
      <c r="C8" s="22" t="n">
        <v>511210</v>
      </c>
      <c r="D8" s="22" t="n">
        <v>56035</v>
      </c>
      <c r="E8" s="22" t="n">
        <v>32300</v>
      </c>
      <c r="F8" s="22" t="n">
        <v>599437</v>
      </c>
      <c r="G8" s="22" t="n">
        <v>504387</v>
      </c>
      <c r="H8" s="22" t="n">
        <v>17464</v>
      </c>
      <c r="I8" s="22" t="n">
        <v>2961</v>
      </c>
      <c r="J8" s="17" t="n">
        <v>1214</v>
      </c>
      <c r="K8" s="17" t="n">
        <v>280</v>
      </c>
      <c r="L8" s="17" t="n">
        <f>B8-G8</f>
        <v>127350</v>
      </c>
      <c r="M8" s="22" t="n">
        <v>602939</v>
      </c>
      <c r="N8" s="17" t="n">
        <v>3781</v>
      </c>
      <c r="O8" s="17" t="n">
        <v>559</v>
      </c>
      <c r="P8" s="17" t="n">
        <v>161</v>
      </c>
      <c r="Q8" s="17" t="n">
        <v>31</v>
      </c>
      <c r="R8" s="17" t="n">
        <v>607</v>
      </c>
      <c r="S8" s="17" t="n">
        <f>D8+N8+O8+P8+Q8+R8</f>
        <v>61174</v>
      </c>
      <c r="T8" s="17" t="n">
        <v>55183</v>
      </c>
      <c r="U8" s="17" t="n">
        <v>3636</v>
      </c>
      <c r="V8" s="17" t="n">
        <v>532</v>
      </c>
      <c r="W8" s="17" t="n">
        <v>155</v>
      </c>
      <c r="X8" s="17" t="n">
        <v>29</v>
      </c>
      <c r="Y8" s="17" t="n">
        <v>233</v>
      </c>
      <c r="Z8" s="17" t="n">
        <f>T8+U8+V8+W8+X8+Y8</f>
        <v>59768</v>
      </c>
      <c r="AA8" s="17" t="n">
        <v>17343</v>
      </c>
      <c r="AB8" s="56"/>
      <c r="AC8" s="56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</row>
    <row r="9">
      <c r="A9" s="78" t="n">
        <v>7</v>
      </c>
      <c r="B9" s="60" t="n">
        <v>592181</v>
      </c>
      <c r="C9" s="60" t="n">
        <v>402627</v>
      </c>
      <c r="D9" s="60" t="n">
        <v>81445</v>
      </c>
      <c r="E9" s="60" t="n">
        <v>67659</v>
      </c>
      <c r="F9" s="60" t="n">
        <v>524522</v>
      </c>
      <c r="G9" s="60" t="n">
        <v>391594</v>
      </c>
      <c r="H9" s="60" t="n">
        <v>25724</v>
      </c>
      <c r="I9" s="60" t="n">
        <v>3335</v>
      </c>
      <c r="J9" s="82" t="n">
        <v>1282</v>
      </c>
      <c r="K9" s="82" t="n">
        <v>582</v>
      </c>
      <c r="L9" s="82" t="n">
        <f>B9-G9</f>
        <v>200587</v>
      </c>
      <c r="M9" s="60" t="n">
        <v>546351</v>
      </c>
      <c r="N9" s="82" t="n">
        <v>4739</v>
      </c>
      <c r="O9" s="82" t="n">
        <v>816</v>
      </c>
      <c r="P9" s="82" t="n">
        <v>504</v>
      </c>
      <c r="Q9" s="82" t="n">
        <v>72</v>
      </c>
      <c r="R9" s="82" t="n">
        <v>1316</v>
      </c>
      <c r="S9" s="82" t="n">
        <f>D9+N9+O9+P9+Q9+R9</f>
        <v>88892</v>
      </c>
      <c r="T9" s="82" t="n">
        <v>80041</v>
      </c>
      <c r="U9" s="82" t="n">
        <v>4500</v>
      </c>
      <c r="V9" s="82" t="n">
        <v>751</v>
      </c>
      <c r="W9" s="82" t="n">
        <v>484</v>
      </c>
      <c r="X9" s="82" t="n">
        <v>69</v>
      </c>
      <c r="Y9" s="82" t="n">
        <v>501</v>
      </c>
      <c r="Z9" s="82" t="n">
        <f>T9+U9+V9+W9+X9+Y9</f>
        <v>86346</v>
      </c>
      <c r="AA9" s="82" t="n">
        <v>25479</v>
      </c>
      <c r="AB9" s="56"/>
      <c r="AC9" s="56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</row>
    <row r="10">
      <c r="A10" s="78" t="n">
        <v>8</v>
      </c>
      <c r="B10" s="22" t="n">
        <v>622785</v>
      </c>
      <c r="C10" s="22" t="n">
        <v>338741</v>
      </c>
      <c r="D10" s="22" t="n">
        <v>74804</v>
      </c>
      <c r="E10" s="22" t="n">
        <v>112891</v>
      </c>
      <c r="F10" s="22" t="n">
        <v>509894</v>
      </c>
      <c r="G10" s="22" t="n">
        <v>324602</v>
      </c>
      <c r="H10" s="22" t="n">
        <v>84794</v>
      </c>
      <c r="I10" s="22" t="n">
        <v>4185</v>
      </c>
      <c r="J10" s="17" t="n">
        <v>727</v>
      </c>
      <c r="K10" s="17" t="n">
        <v>411</v>
      </c>
      <c r="L10" s="17" t="n">
        <f>B10-G10</f>
        <v>298183</v>
      </c>
      <c r="M10" s="22" t="n">
        <v>561938</v>
      </c>
      <c r="N10" s="17" t="n">
        <v>4219</v>
      </c>
      <c r="O10" s="17" t="n">
        <v>622</v>
      </c>
      <c r="P10" s="17" t="n">
        <v>600</v>
      </c>
      <c r="Q10" s="17" t="n">
        <v>47</v>
      </c>
      <c r="R10" s="17" t="n">
        <v>1651</v>
      </c>
      <c r="S10" s="17" t="n">
        <f>D10+N10+O10+P10+Q10+R10</f>
        <v>81943</v>
      </c>
      <c r="T10" s="17" t="n">
        <v>73493</v>
      </c>
      <c r="U10" s="17" t="n">
        <v>3968</v>
      </c>
      <c r="V10" s="17" t="n">
        <v>575</v>
      </c>
      <c r="W10" s="17" t="n">
        <v>583</v>
      </c>
      <c r="X10" s="17" t="n">
        <v>46</v>
      </c>
      <c r="Y10" s="17" t="n">
        <v>630</v>
      </c>
      <c r="Z10" s="17" t="n">
        <f>T10+U10+V10+W10+X10+Y10</f>
        <v>79295</v>
      </c>
      <c r="AA10" s="17" t="n">
        <v>84283</v>
      </c>
      <c r="AB10" s="56"/>
      <c r="AC10" s="56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</row>
    <row r="11">
      <c r="A11" s="78" t="n">
        <v>9</v>
      </c>
      <c r="B11" s="60" t="n">
        <v>638087</v>
      </c>
      <c r="C11" s="60" t="n">
        <v>548598</v>
      </c>
      <c r="D11" s="60" t="n">
        <v>41690</v>
      </c>
      <c r="E11" s="60" t="n">
        <v>18350</v>
      </c>
      <c r="F11" s="60" t="n">
        <v>619737</v>
      </c>
      <c r="G11" s="60" t="n">
        <v>543682</v>
      </c>
      <c r="H11" s="60" t="n">
        <v>13920</v>
      </c>
      <c r="I11" s="60" t="n">
        <v>2869</v>
      </c>
      <c r="J11" s="82" t="n">
        <v>1062</v>
      </c>
      <c r="K11" s="82" t="n">
        <v>165</v>
      </c>
      <c r="L11" s="82" t="n">
        <f>B11-G11</f>
        <v>94405</v>
      </c>
      <c r="M11" s="60" t="n">
        <v>614400</v>
      </c>
      <c r="N11" s="82" t="n">
        <v>3223</v>
      </c>
      <c r="O11" s="82" t="n">
        <v>362</v>
      </c>
      <c r="P11" s="82" t="n">
        <v>117</v>
      </c>
      <c r="Q11" s="82" t="n">
        <v>34</v>
      </c>
      <c r="R11" s="82" t="n">
        <v>382</v>
      </c>
      <c r="S11" s="82" t="n">
        <f>D11+N11+O11+P11+Q11+R11</f>
        <v>45808</v>
      </c>
      <c r="T11" s="82" t="n">
        <v>41144</v>
      </c>
      <c r="U11" s="82" t="n">
        <v>3139</v>
      </c>
      <c r="V11" s="82" t="n">
        <v>337</v>
      </c>
      <c r="W11" s="82" t="n">
        <v>105</v>
      </c>
      <c r="X11" s="82" t="n">
        <v>30</v>
      </c>
      <c r="Y11" s="82" t="n">
        <v>193</v>
      </c>
      <c r="Z11" s="82" t="n">
        <f>T11+U11+V11+W11+X11+Y11</f>
        <v>44948</v>
      </c>
      <c r="AA11" s="82" t="n">
        <v>13816</v>
      </c>
      <c r="AB11" s="56"/>
      <c r="AC11" s="56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</row>
    <row r="12">
      <c r="A12" s="78" t="n">
        <v>10</v>
      </c>
      <c r="B12" s="22" t="n">
        <v>582664</v>
      </c>
      <c r="C12" s="22" t="n">
        <v>324849</v>
      </c>
      <c r="D12" s="22" t="n">
        <v>43067</v>
      </c>
      <c r="E12" s="22" t="n">
        <v>74741</v>
      </c>
      <c r="F12" s="22" t="n">
        <v>507923</v>
      </c>
      <c r="G12" s="22" t="n">
        <v>314464</v>
      </c>
      <c r="H12" s="22" t="n">
        <v>126182</v>
      </c>
      <c r="I12" s="22" t="n">
        <v>3572</v>
      </c>
      <c r="J12" s="17" t="n">
        <v>655</v>
      </c>
      <c r="K12" s="17" t="n">
        <v>356</v>
      </c>
      <c r="L12" s="17" t="n">
        <f>B12-G12</f>
        <v>268200</v>
      </c>
      <c r="M12" s="22" t="n">
        <v>532945</v>
      </c>
      <c r="N12" s="17" t="n">
        <v>3575</v>
      </c>
      <c r="O12" s="17" t="n">
        <v>406</v>
      </c>
      <c r="P12" s="17" t="n">
        <v>448</v>
      </c>
      <c r="Q12" s="17" t="n">
        <v>33</v>
      </c>
      <c r="R12" s="17" t="n">
        <v>1048</v>
      </c>
      <c r="S12" s="17" t="n">
        <f>D12+N12+O12+P12+Q12+R12</f>
        <v>48577</v>
      </c>
      <c r="T12" s="17" t="n">
        <v>42235</v>
      </c>
      <c r="U12" s="17" t="n">
        <v>3375</v>
      </c>
      <c r="V12" s="17" t="n">
        <v>357</v>
      </c>
      <c r="W12" s="17" t="n">
        <v>435</v>
      </c>
      <c r="X12" s="17" t="n">
        <v>31</v>
      </c>
      <c r="Y12" s="17" t="n">
        <v>438</v>
      </c>
      <c r="Z12" s="17" t="n">
        <f>T12+U12+V12+W12+X12+Y12</f>
        <v>46871</v>
      </c>
      <c r="AA12" s="17" t="n">
        <v>125746</v>
      </c>
      <c r="AB12" s="56"/>
      <c r="AC12" s="56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</row>
    <row r="13">
      <c r="A13" s="78" t="n">
        <v>11</v>
      </c>
      <c r="B13" s="60" t="n">
        <v>592391</v>
      </c>
      <c r="C13" s="60" t="n">
        <v>290791</v>
      </c>
      <c r="D13" s="60" t="n">
        <v>72318</v>
      </c>
      <c r="E13" s="60" t="n">
        <v>116651</v>
      </c>
      <c r="F13" s="60" t="n">
        <v>475740</v>
      </c>
      <c r="G13" s="60" t="n">
        <v>276702</v>
      </c>
      <c r="H13" s="60" t="n">
        <v>100854</v>
      </c>
      <c r="I13" s="60" t="n">
        <v>3399</v>
      </c>
      <c r="J13" s="82" t="n">
        <v>864</v>
      </c>
      <c r="K13" s="82" t="n">
        <v>575</v>
      </c>
      <c r="L13" s="82" t="n">
        <f>B13-G13</f>
        <v>315689</v>
      </c>
      <c r="M13" s="60" t="n">
        <v>530704</v>
      </c>
      <c r="N13" s="82" t="n">
        <v>3973</v>
      </c>
      <c r="O13" s="82" t="n">
        <v>622</v>
      </c>
      <c r="P13" s="82" t="n">
        <v>650</v>
      </c>
      <c r="Q13" s="82" t="n">
        <v>58</v>
      </c>
      <c r="R13" s="82" t="n">
        <v>1645</v>
      </c>
      <c r="S13" s="82" t="n">
        <f>D13+N13+O13+P13+Q13+R13</f>
        <v>79266</v>
      </c>
      <c r="T13" s="82" t="n">
        <v>70856</v>
      </c>
      <c r="U13" s="82" t="n">
        <v>3689</v>
      </c>
      <c r="V13" s="82" t="n">
        <v>556</v>
      </c>
      <c r="W13" s="82" t="n">
        <v>625</v>
      </c>
      <c r="X13" s="82" t="n">
        <v>56</v>
      </c>
      <c r="Y13" s="82" t="n">
        <v>603</v>
      </c>
      <c r="Z13" s="82" t="n">
        <f>T13+U13+V13+W13+X13+Y13</f>
        <v>76385</v>
      </c>
      <c r="AA13" s="82" t="n">
        <v>100392</v>
      </c>
      <c r="AB13" s="56"/>
      <c r="AC13" s="56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M1"/>
  </mergeCells>
  <printOptions gridLines="true"/>
  <pageMargins bottom="1" footer="0.5" header="0.5" left="0.75" right="0.75" top="1"/>
</worksheet>
</file>

<file path=xl/worksheets/sheet4.xml><?xml version="1.0" encoding="utf-8"?>
<worksheet xmlns:r="http://schemas.openxmlformats.org/officeDocument/2006/relationships" xmlns="http://schemas.openxmlformats.org/spreadsheetml/2006/main">
  <dimension ref="A1:CR13"/>
  <sheetViews>
    <sheetView zoomScale="112" topLeftCell="A1" workbookViewId="0" showGridLines="true" showRowColHeaders="false">
      <pane xSplit="1" ySplit="2" topLeftCell="B3" activePane="bottomRight" state="frozen"/>
      <selection activeCell="B3" sqref="B3:B3" pane="bottomRight"/>
    </sheetView>
  </sheetViews>
  <sheetFormatPr customHeight="false" defaultColWidth="9.28125" defaultRowHeight="12.3"/>
  <cols>
    <col min="2" max="4" bestFit="false" customWidth="true" width="11.28125" hidden="false" outlineLevel="0"/>
    <col min="10" max="10" bestFit="false" customWidth="true" width="10.00390625" hidden="false" outlineLevel="0"/>
    <col min="11" max="11" bestFit="false" customWidth="true" width="9.57421875" hidden="false" outlineLevel="0"/>
    <col min="12" max="12" bestFit="false" customWidth="true" width="9.57421875" hidden="true" outlineLevel="0"/>
    <col min="17" max="17" bestFit="false" customWidth="true" width="10.140625" hidden="false" outlineLevel="0"/>
    <col min="18" max="18" bestFit="false" customWidth="true" width="11.421875" hidden="true" outlineLevel="0"/>
    <col min="19" max="19" bestFit="false" customWidth="true" width="11.00390625" hidden="false" outlineLevel="0"/>
    <col min="20" max="20" bestFit="false" customWidth="true" width="10.140625" hidden="false" outlineLevel="0"/>
    <col min="21" max="21" bestFit="false" customWidth="true" width="9.57421875" hidden="false" outlineLevel="0"/>
    <col min="22" max="22" bestFit="false" customWidth="true" width="10.140625" hidden="false" outlineLevel="0"/>
    <col min="23" max="23" bestFit="false" customWidth="true" width="10.7109375" hidden="false" outlineLevel="0"/>
    <col min="24" max="25" bestFit="false" customWidth="true" width="10.00390625" hidden="false" outlineLevel="0"/>
    <col min="26" max="26" bestFit="false" customWidth="true" width="9.57421875" hidden="true" outlineLevel="0"/>
    <col min="27" max="27" bestFit="false" customWidth="true" width="8.8515625" hidden="false" outlineLevel="0"/>
    <col min="28" max="28" bestFit="false" customWidth="true" width="9.28125" hidden="false" outlineLevel="0"/>
    <col min="29" max="29" bestFit="false" customWidth="true" width="6.8515625" hidden="false" outlineLevel="0"/>
    <col min="30" max="30" bestFit="false" customWidth="true" width="9.421875" hidden="false" outlineLevel="0"/>
    <col min="31" max="31" bestFit="false" customWidth="true" width="9.140625" hidden="false" outlineLevel="0"/>
    <col min="32" max="32" bestFit="false" customWidth="true" width="11.140625" hidden="true" outlineLevel="0"/>
    <col min="33" max="33" bestFit="false" customWidth="true" width="11.00390625" hidden="false" outlineLevel="0"/>
    <col min="34" max="34" bestFit="false" customWidth="true" width="10.140625" hidden="false" outlineLevel="0"/>
    <col min="35" max="35" bestFit="false" customWidth="true" width="12.57421875" hidden="false" outlineLevel="0"/>
    <col min="36" max="36" bestFit="false" customWidth="true" width="10.140625" hidden="false" outlineLevel="0"/>
    <col min="37" max="37" bestFit="false" customWidth="true" width="10.7109375" hidden="false" outlineLevel="0"/>
  </cols>
  <sheetData>
    <row r="1" ht="15.75" customHeight="true">
      <c r="A1" s="10"/>
      <c r="B1" s="84"/>
      <c r="C1" s="84"/>
      <c r="D1" s="84" t="s">
        <v>61</v>
      </c>
      <c r="E1" s="84"/>
      <c r="F1" s="84"/>
      <c r="G1" s="89"/>
      <c r="H1" s="90" t="s">
        <v>66</v>
      </c>
      <c r="I1" s="90"/>
      <c r="J1" s="84"/>
      <c r="K1" s="84"/>
      <c r="L1" s="84"/>
      <c r="M1" s="84" t="s">
        <v>72</v>
      </c>
      <c r="N1" s="84"/>
      <c r="O1" s="84"/>
      <c r="P1" s="84"/>
      <c r="Q1" s="84"/>
      <c r="R1" s="84"/>
      <c r="S1" s="89"/>
      <c r="T1" s="89"/>
      <c r="U1" s="89" t="s">
        <v>81</v>
      </c>
      <c r="V1" s="89"/>
      <c r="W1" s="89"/>
      <c r="X1" s="84"/>
      <c r="Y1" s="84"/>
      <c r="Z1" s="84"/>
      <c r="AA1" s="84" t="s">
        <v>88</v>
      </c>
      <c r="AB1" s="84"/>
      <c r="AC1" s="84"/>
      <c r="AD1" s="84"/>
      <c r="AE1" s="84"/>
      <c r="AF1" s="84"/>
      <c r="AG1" s="89"/>
      <c r="AH1" s="89"/>
      <c r="AI1" s="89" t="s">
        <v>97</v>
      </c>
      <c r="AJ1" s="89"/>
      <c r="AK1" s="89"/>
    </row>
    <row r="2" ht="14.5" customHeight="true">
      <c r="A2" s="83" t="s">
        <v>0</v>
      </c>
      <c r="B2" s="85" t="s">
        <v>59</v>
      </c>
      <c r="C2" s="87" t="s">
        <v>60</v>
      </c>
      <c r="D2" s="88" t="s">
        <v>62</v>
      </c>
      <c r="E2" s="85" t="s">
        <v>63</v>
      </c>
      <c r="F2" s="87" t="s">
        <v>64</v>
      </c>
      <c r="G2" s="85" t="s">
        <v>65</v>
      </c>
      <c r="H2" s="87" t="s">
        <v>67</v>
      </c>
      <c r="I2" s="88" t="s">
        <v>68</v>
      </c>
      <c r="J2" s="91" t="s">
        <v>69</v>
      </c>
      <c r="K2" s="92" t="s">
        <v>70</v>
      </c>
      <c r="L2" s="93" t="s">
        <v>71</v>
      </c>
      <c r="M2" s="91" t="s">
        <v>73</v>
      </c>
      <c r="N2" s="92" t="s">
        <v>74</v>
      </c>
      <c r="O2" s="94" t="s">
        <v>75</v>
      </c>
      <c r="P2" s="91" t="s">
        <v>76</v>
      </c>
      <c r="Q2" s="92" t="s">
        <v>77</v>
      </c>
      <c r="R2" s="93" t="s">
        <v>78</v>
      </c>
      <c r="S2" s="85" t="s">
        <v>79</v>
      </c>
      <c r="T2" s="87" t="s">
        <v>80</v>
      </c>
      <c r="U2" s="88" t="s">
        <v>82</v>
      </c>
      <c r="V2" s="95" t="s">
        <v>83</v>
      </c>
      <c r="W2" s="96" t="s">
        <v>84</v>
      </c>
      <c r="X2" s="91" t="s">
        <v>85</v>
      </c>
      <c r="Y2" s="92" t="s">
        <v>86</v>
      </c>
      <c r="Z2" s="94" t="s">
        <v>87</v>
      </c>
      <c r="AA2" s="91" t="s">
        <v>89</v>
      </c>
      <c r="AB2" s="92" t="s">
        <v>90</v>
      </c>
      <c r="AC2" s="94" t="s">
        <v>91</v>
      </c>
      <c r="AD2" s="91" t="s">
        <v>92</v>
      </c>
      <c r="AE2" s="92" t="s">
        <v>93</v>
      </c>
      <c r="AF2" s="94" t="s">
        <v>94</v>
      </c>
      <c r="AG2" s="85" t="s">
        <v>95</v>
      </c>
      <c r="AH2" s="87" t="s">
        <v>96</v>
      </c>
      <c r="AI2" s="88" t="s">
        <v>98</v>
      </c>
      <c r="AJ2" s="97" t="s">
        <v>99</v>
      </c>
      <c r="AK2" s="96" t="s">
        <v>100</v>
      </c>
    </row>
    <row r="3" ht="12.6" customHeight="true">
      <c r="A3" s="83" t="n">
        <v>1</v>
      </c>
      <c r="B3" s="86" t="n">
        <v>51008</v>
      </c>
      <c r="C3" s="86" t="n">
        <v>115816</v>
      </c>
      <c r="D3" s="86" t="n">
        <v>3394</v>
      </c>
      <c r="E3" s="86" t="n">
        <v>55594</v>
      </c>
      <c r="F3" s="86" t="n">
        <v>112987</v>
      </c>
      <c r="G3" s="86" t="n">
        <v>142767</v>
      </c>
      <c r="H3" s="86" t="n">
        <v>148272</v>
      </c>
      <c r="I3" s="86" t="n">
        <v>5531</v>
      </c>
      <c r="J3" s="86" t="n">
        <v>102662</v>
      </c>
      <c r="K3" s="86" t="n">
        <v>132350</v>
      </c>
      <c r="L3" s="86" t="n">
        <v>235264</v>
      </c>
      <c r="M3" s="86" t="n">
        <v>105090</v>
      </c>
      <c r="N3" s="86" t="n">
        <v>128332</v>
      </c>
      <c r="O3" s="86" t="n">
        <v>2831</v>
      </c>
      <c r="P3" s="86" t="n">
        <v>101926</v>
      </c>
      <c r="Q3" s="86" t="n">
        <v>133068</v>
      </c>
      <c r="R3" s="86" t="n">
        <v>235273</v>
      </c>
      <c r="S3" s="86" t="n">
        <v>133554</v>
      </c>
      <c r="T3" s="86" t="n">
        <v>180173</v>
      </c>
      <c r="U3" s="86" t="n">
        <v>11033</v>
      </c>
      <c r="V3" s="86" t="n">
        <v>4328</v>
      </c>
      <c r="W3" s="86" t="n">
        <v>2142</v>
      </c>
      <c r="X3" s="86" t="n">
        <v>87480</v>
      </c>
      <c r="Y3" s="86" t="n">
        <v>119870</v>
      </c>
      <c r="Z3" s="86" t="n">
        <v>208007</v>
      </c>
      <c r="AA3" s="86" t="n">
        <v>80509</v>
      </c>
      <c r="AB3" s="86" t="n">
        <v>109549</v>
      </c>
      <c r="AC3" s="86" t="n">
        <v>18289</v>
      </c>
      <c r="AD3" s="86" t="n">
        <v>102371</v>
      </c>
      <c r="AE3" s="86" t="n">
        <v>103708</v>
      </c>
      <c r="AF3" s="86" t="n">
        <v>207026</v>
      </c>
      <c r="AG3" s="86" t="n">
        <v>137259</v>
      </c>
      <c r="AH3" s="86" t="n">
        <v>181645</v>
      </c>
      <c r="AI3" s="86" t="n">
        <v>2672</v>
      </c>
      <c r="AJ3" s="86" t="n">
        <v>922</v>
      </c>
      <c r="AK3" s="86" t="n">
        <v>721</v>
      </c>
    </row>
    <row r="4">
      <c r="A4" s="83" t="n">
        <v>2</v>
      </c>
      <c r="B4" s="22" t="n">
        <v>52299</v>
      </c>
      <c r="C4" s="22" t="n">
        <v>95120</v>
      </c>
      <c r="D4" s="22" t="n">
        <v>3878</v>
      </c>
      <c r="E4" s="22" t="n">
        <v>57646</v>
      </c>
      <c r="F4" s="22" t="n">
        <v>92035</v>
      </c>
      <c r="G4" s="22" t="n">
        <v>135861</v>
      </c>
      <c r="H4" s="22" t="n">
        <v>119490</v>
      </c>
      <c r="I4" s="22" t="n">
        <v>5568</v>
      </c>
      <c r="J4" s="22" t="n">
        <v>100417</v>
      </c>
      <c r="K4" s="22" t="n">
        <v>106629</v>
      </c>
      <c r="L4" s="22" t="n">
        <v>207268</v>
      </c>
      <c r="M4" s="22" t="n">
        <v>104721</v>
      </c>
      <c r="N4" s="22" t="n">
        <v>101426</v>
      </c>
      <c r="O4" s="22" t="n">
        <v>2495</v>
      </c>
      <c r="P4" s="22" t="n">
        <v>98145</v>
      </c>
      <c r="Q4" s="22" t="n">
        <v>109191</v>
      </c>
      <c r="R4" s="22" t="n">
        <v>207508</v>
      </c>
      <c r="S4" s="22" t="n">
        <v>128898</v>
      </c>
      <c r="T4" s="22" t="n">
        <v>150337</v>
      </c>
      <c r="U4" s="22" t="n">
        <v>11514</v>
      </c>
      <c r="V4" s="22" t="n">
        <v>3378</v>
      </c>
      <c r="W4" s="22" t="n">
        <v>2561</v>
      </c>
      <c r="X4" s="22" t="n">
        <v>79728</v>
      </c>
      <c r="Y4" s="22" t="n">
        <v>97168</v>
      </c>
      <c r="Z4" s="22" t="n">
        <v>177293</v>
      </c>
      <c r="AA4" s="22" t="n">
        <v>79106</v>
      </c>
      <c r="AB4" s="22" t="n">
        <v>87892</v>
      </c>
      <c r="AC4" s="22" t="n">
        <v>12188</v>
      </c>
      <c r="AD4" s="22" t="n">
        <v>94686</v>
      </c>
      <c r="AE4" s="22" t="n">
        <v>81112</v>
      </c>
      <c r="AF4" s="22" t="n">
        <v>176227</v>
      </c>
      <c r="AG4" s="22" t="n">
        <v>140080</v>
      </c>
      <c r="AH4" s="22" t="n">
        <v>153744</v>
      </c>
      <c r="AI4" s="22" t="n">
        <v>2951</v>
      </c>
      <c r="AJ4" s="22" t="n">
        <v>669</v>
      </c>
      <c r="AK4" s="22" t="n">
        <v>646</v>
      </c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</row>
    <row r="5">
      <c r="A5" s="83" t="n">
        <v>3</v>
      </c>
      <c r="B5" s="22" t="n">
        <v>65797</v>
      </c>
      <c r="C5" s="22" t="n">
        <v>57338</v>
      </c>
      <c r="D5" s="22" t="n">
        <v>3089</v>
      </c>
      <c r="E5" s="22" t="n">
        <v>69328</v>
      </c>
      <c r="F5" s="22" t="n">
        <v>55152</v>
      </c>
      <c r="G5" s="22" t="n">
        <v>171803</v>
      </c>
      <c r="H5" s="22" t="n">
        <v>70941</v>
      </c>
      <c r="I5" s="22" t="n">
        <v>3781</v>
      </c>
      <c r="J5" s="22" t="n">
        <v>135558</v>
      </c>
      <c r="K5" s="22" t="n">
        <v>66186</v>
      </c>
      <c r="L5" s="22" t="n">
        <v>201977</v>
      </c>
      <c r="M5" s="22" t="n">
        <v>138107</v>
      </c>
      <c r="N5" s="22" t="n">
        <v>62820</v>
      </c>
      <c r="O5" s="22" t="n">
        <v>2280</v>
      </c>
      <c r="P5" s="22" t="n">
        <v>134686</v>
      </c>
      <c r="Q5" s="22" t="n">
        <v>67391</v>
      </c>
      <c r="R5" s="22" t="n">
        <v>202303</v>
      </c>
      <c r="S5" s="22" t="n">
        <v>183744</v>
      </c>
      <c r="T5" s="22" t="n">
        <v>94949</v>
      </c>
      <c r="U5" s="22" t="n">
        <v>8415</v>
      </c>
      <c r="V5" s="22" t="n">
        <v>2931</v>
      </c>
      <c r="W5" s="22" t="n">
        <v>2229</v>
      </c>
      <c r="X5" s="22" t="n">
        <v>114051</v>
      </c>
      <c r="Y5" s="22" t="n">
        <v>62505</v>
      </c>
      <c r="Z5" s="22" t="n">
        <v>176986</v>
      </c>
      <c r="AA5" s="22" t="n">
        <v>114870</v>
      </c>
      <c r="AB5" s="22" t="n">
        <v>55562</v>
      </c>
      <c r="AC5" s="22" t="n">
        <v>9049</v>
      </c>
      <c r="AD5" s="22" t="n">
        <v>121411</v>
      </c>
      <c r="AE5" s="22" t="n">
        <v>55296</v>
      </c>
      <c r="AF5" s="22" t="n">
        <v>177128</v>
      </c>
      <c r="AG5" s="22" t="n">
        <v>204318</v>
      </c>
      <c r="AH5" s="22" t="n">
        <v>97890</v>
      </c>
      <c r="AI5" s="22" t="n">
        <v>2267</v>
      </c>
      <c r="AJ5" s="22" t="n">
        <v>581</v>
      </c>
      <c r="AK5" s="22" t="n">
        <v>504</v>
      </c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</row>
    <row r="6">
      <c r="A6" s="83" t="n">
        <v>4</v>
      </c>
      <c r="B6" s="22" t="n">
        <v>70639</v>
      </c>
      <c r="C6" s="22" t="n">
        <v>69212</v>
      </c>
      <c r="D6" s="22" t="n">
        <v>2827</v>
      </c>
      <c r="E6" s="22" t="n">
        <v>72990</v>
      </c>
      <c r="F6" s="22" t="n">
        <v>68040</v>
      </c>
      <c r="G6" s="22" t="n">
        <v>179134</v>
      </c>
      <c r="H6" s="22" t="n">
        <v>93469</v>
      </c>
      <c r="I6" s="22" t="n">
        <v>4054</v>
      </c>
      <c r="J6" s="22" t="n">
        <v>138456</v>
      </c>
      <c r="K6" s="22" t="n">
        <v>86371</v>
      </c>
      <c r="L6" s="22" t="n">
        <v>225031</v>
      </c>
      <c r="M6" s="22" t="n">
        <v>140447</v>
      </c>
      <c r="N6" s="22" t="n">
        <v>83295</v>
      </c>
      <c r="O6" s="22" t="n">
        <v>2404</v>
      </c>
      <c r="P6" s="22" t="n">
        <v>138025</v>
      </c>
      <c r="Q6" s="22" t="n">
        <v>86987</v>
      </c>
      <c r="R6" s="22" t="n">
        <v>225172</v>
      </c>
      <c r="S6" s="22" t="n">
        <v>188465</v>
      </c>
      <c r="T6" s="22" t="n">
        <v>119097</v>
      </c>
      <c r="U6" s="22" t="n">
        <v>8699</v>
      </c>
      <c r="V6" s="22" t="n">
        <v>2864</v>
      </c>
      <c r="W6" s="22" t="n">
        <v>2264</v>
      </c>
      <c r="X6" s="22" t="n">
        <v>119774</v>
      </c>
      <c r="Y6" s="22" t="n">
        <v>80228</v>
      </c>
      <c r="Z6" s="22" t="n">
        <v>200487</v>
      </c>
      <c r="AA6" s="22" t="n">
        <v>116150</v>
      </c>
      <c r="AB6" s="22" t="n">
        <v>71565</v>
      </c>
      <c r="AC6" s="22" t="n">
        <v>14639</v>
      </c>
      <c r="AD6" s="22" t="n">
        <v>130464</v>
      </c>
      <c r="AE6" s="22" t="n">
        <v>68660</v>
      </c>
      <c r="AF6" s="22" t="n">
        <v>199835</v>
      </c>
      <c r="AG6" s="22" t="n">
        <v>197699</v>
      </c>
      <c r="AH6" s="22" t="n">
        <v>123628</v>
      </c>
      <c r="AI6" s="22" t="n">
        <v>2372</v>
      </c>
      <c r="AJ6" s="22" t="n">
        <v>741</v>
      </c>
      <c r="AK6" s="22" t="n">
        <v>658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</row>
    <row r="7">
      <c r="A7" s="83" t="n">
        <v>5</v>
      </c>
      <c r="B7" s="22" t="n">
        <v>51247</v>
      </c>
      <c r="C7" s="22" t="n">
        <v>116813</v>
      </c>
      <c r="D7" s="22" t="n">
        <v>2839</v>
      </c>
      <c r="E7" s="22" t="n">
        <v>56940</v>
      </c>
      <c r="F7" s="22" t="n">
        <v>112193</v>
      </c>
      <c r="G7" s="22" t="n">
        <v>141017</v>
      </c>
      <c r="H7" s="22" t="n">
        <v>159332</v>
      </c>
      <c r="I7" s="22" t="n">
        <v>4997</v>
      </c>
      <c r="J7" s="22" t="n">
        <v>100236</v>
      </c>
      <c r="K7" s="22" t="n">
        <v>138929</v>
      </c>
      <c r="L7" s="22" t="n">
        <v>239339</v>
      </c>
      <c r="M7" s="22" t="n">
        <v>102400</v>
      </c>
      <c r="N7" s="22" t="n">
        <v>135876</v>
      </c>
      <c r="O7" s="22" t="n">
        <v>2315</v>
      </c>
      <c r="P7" s="22" t="n">
        <v>99436</v>
      </c>
      <c r="Q7" s="22" t="n">
        <v>139839</v>
      </c>
      <c r="R7" s="22" t="n">
        <v>239478</v>
      </c>
      <c r="S7" s="22" t="n">
        <v>141463</v>
      </c>
      <c r="T7" s="22" t="n">
        <v>193056</v>
      </c>
      <c r="U7" s="22" t="n">
        <v>9710</v>
      </c>
      <c r="V7" s="22" t="n">
        <v>3383</v>
      </c>
      <c r="W7" s="22" t="n">
        <v>1622</v>
      </c>
      <c r="X7" s="22" t="n">
        <v>87347</v>
      </c>
      <c r="Y7" s="22" t="n">
        <v>129016</v>
      </c>
      <c r="Z7" s="22" t="n">
        <v>216854</v>
      </c>
      <c r="AA7" s="22" t="n">
        <v>83103</v>
      </c>
      <c r="AB7" s="22" t="n">
        <v>118164</v>
      </c>
      <c r="AC7" s="22" t="n">
        <v>17985</v>
      </c>
      <c r="AD7" s="22" t="n">
        <v>104093</v>
      </c>
      <c r="AE7" s="22" t="n">
        <v>110114</v>
      </c>
      <c r="AF7" s="22" t="n">
        <v>215108</v>
      </c>
      <c r="AG7" s="22" t="n">
        <v>149128</v>
      </c>
      <c r="AH7" s="22" t="n">
        <v>191326</v>
      </c>
      <c r="AI7" s="22" t="n">
        <v>2256</v>
      </c>
      <c r="AJ7" s="22" t="n">
        <v>2117</v>
      </c>
      <c r="AK7" s="22" t="n">
        <v>606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</row>
    <row r="8">
      <c r="A8" s="83" t="n">
        <v>6</v>
      </c>
      <c r="B8" s="22" t="n">
        <v>45129</v>
      </c>
      <c r="C8" s="22" t="n">
        <v>140605</v>
      </c>
      <c r="D8" s="22" t="n">
        <v>3805</v>
      </c>
      <c r="E8" s="22" t="n">
        <v>53234</v>
      </c>
      <c r="F8" s="22" t="n">
        <v>135037</v>
      </c>
      <c r="G8" s="22" t="n">
        <v>129185</v>
      </c>
      <c r="H8" s="22" t="n">
        <v>153084</v>
      </c>
      <c r="I8" s="22" t="n">
        <v>6107</v>
      </c>
      <c r="J8" s="22" t="n">
        <v>99837</v>
      </c>
      <c r="K8" s="22" t="n">
        <v>136107</v>
      </c>
      <c r="L8" s="22" t="n">
        <v>236179</v>
      </c>
      <c r="M8" s="22" t="n">
        <v>101457</v>
      </c>
      <c r="N8" s="22" t="n">
        <v>133513</v>
      </c>
      <c r="O8" s="22" t="n">
        <v>2864</v>
      </c>
      <c r="P8" s="22" t="n">
        <v>97167</v>
      </c>
      <c r="Q8" s="22" t="n">
        <v>138678</v>
      </c>
      <c r="R8" s="22" t="n">
        <v>236043</v>
      </c>
      <c r="S8" s="22" t="n">
        <v>128171</v>
      </c>
      <c r="T8" s="22" t="n">
        <v>192875</v>
      </c>
      <c r="U8" s="22" t="n">
        <v>10725</v>
      </c>
      <c r="V8" s="22" t="n">
        <v>5697</v>
      </c>
      <c r="W8" s="22" t="n">
        <v>2273</v>
      </c>
      <c r="X8" s="22" t="n">
        <v>79876</v>
      </c>
      <c r="Y8" s="22" t="n">
        <v>123558</v>
      </c>
      <c r="Z8" s="22" t="n">
        <v>203761</v>
      </c>
      <c r="AA8" s="22" t="n">
        <v>77753</v>
      </c>
      <c r="AB8" s="22" t="n">
        <v>111045</v>
      </c>
      <c r="AC8" s="22" t="n">
        <v>16211</v>
      </c>
      <c r="AD8" s="22" t="n">
        <v>91067</v>
      </c>
      <c r="AE8" s="22" t="n">
        <v>110481</v>
      </c>
      <c r="AF8" s="22" t="n">
        <v>202048</v>
      </c>
      <c r="AG8" s="22" t="n">
        <v>133068</v>
      </c>
      <c r="AH8" s="22" t="n">
        <v>181495</v>
      </c>
      <c r="AI8" s="22" t="n">
        <v>2856</v>
      </c>
      <c r="AJ8" s="22" t="n">
        <v>2048</v>
      </c>
      <c r="AK8" s="22" t="n">
        <v>760</v>
      </c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</row>
    <row r="9">
      <c r="A9" s="83" t="n">
        <v>7</v>
      </c>
      <c r="B9" s="22" t="n">
        <v>40896</v>
      </c>
      <c r="C9" s="22" t="n">
        <v>108094</v>
      </c>
      <c r="D9" s="22" t="n">
        <v>3069</v>
      </c>
      <c r="E9" s="22" t="n">
        <v>45347</v>
      </c>
      <c r="F9" s="22" t="n">
        <v>105386</v>
      </c>
      <c r="G9" s="22" t="n">
        <v>121570</v>
      </c>
      <c r="H9" s="22" t="n">
        <v>132189</v>
      </c>
      <c r="I9" s="22" t="n">
        <v>4911</v>
      </c>
      <c r="J9" s="22" t="n">
        <v>86298</v>
      </c>
      <c r="K9" s="22" t="n">
        <v>110370</v>
      </c>
      <c r="L9" s="22" t="n">
        <v>196883</v>
      </c>
      <c r="M9" s="22" t="n">
        <v>87208</v>
      </c>
      <c r="N9" s="22" t="n">
        <v>108390</v>
      </c>
      <c r="O9" s="22" t="n">
        <v>2234</v>
      </c>
      <c r="P9" s="22" t="n">
        <v>83047</v>
      </c>
      <c r="Q9" s="22" t="n">
        <v>112353</v>
      </c>
      <c r="R9" s="22" t="n">
        <v>195618</v>
      </c>
      <c r="S9" s="22" t="n">
        <v>111706</v>
      </c>
      <c r="T9" s="22" t="n">
        <v>163055</v>
      </c>
      <c r="U9" s="22" t="n">
        <v>8502</v>
      </c>
      <c r="V9" s="22" t="n">
        <v>4001</v>
      </c>
      <c r="W9" s="22" t="n">
        <v>2219</v>
      </c>
      <c r="X9" s="22" t="n">
        <v>69719</v>
      </c>
      <c r="Y9" s="22" t="n">
        <v>98226</v>
      </c>
      <c r="Z9" s="22" t="n">
        <v>168276</v>
      </c>
      <c r="AA9" s="22" t="n">
        <v>66457</v>
      </c>
      <c r="AB9" s="22" t="n">
        <v>93803</v>
      </c>
      <c r="AC9" s="22" t="n">
        <v>9036</v>
      </c>
      <c r="AD9" s="22" t="n">
        <v>74469</v>
      </c>
      <c r="AE9" s="22" t="n">
        <v>92514</v>
      </c>
      <c r="AF9" s="22" t="n">
        <v>167472</v>
      </c>
      <c r="AG9" s="22" t="n">
        <v>121760</v>
      </c>
      <c r="AH9" s="22" t="n">
        <v>151226</v>
      </c>
      <c r="AI9" s="22" t="n">
        <v>2498</v>
      </c>
      <c r="AJ9" s="22" t="n">
        <v>983</v>
      </c>
      <c r="AK9" s="22" t="n">
        <v>720</v>
      </c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</row>
    <row r="10">
      <c r="A10" s="83" t="n">
        <v>8</v>
      </c>
      <c r="B10" s="22" t="n">
        <v>54968</v>
      </c>
      <c r="C10" s="22" t="n">
        <v>37036</v>
      </c>
      <c r="D10" s="22" t="n">
        <v>2103</v>
      </c>
      <c r="E10" s="22" t="n">
        <v>55368</v>
      </c>
      <c r="F10" s="22" t="n">
        <v>38687</v>
      </c>
      <c r="G10" s="22" t="n">
        <v>204312</v>
      </c>
      <c r="H10" s="22" t="n">
        <v>53359</v>
      </c>
      <c r="I10" s="22" t="n">
        <v>6421</v>
      </c>
      <c r="J10" s="22" t="n">
        <v>163674</v>
      </c>
      <c r="K10" s="22" t="n">
        <v>56027</v>
      </c>
      <c r="L10" s="22" t="n">
        <v>219953</v>
      </c>
      <c r="M10" s="22" t="n">
        <v>166245</v>
      </c>
      <c r="N10" s="22" t="n">
        <v>52927</v>
      </c>
      <c r="O10" s="22" t="n">
        <v>2049</v>
      </c>
      <c r="P10" s="22" t="n">
        <v>163415</v>
      </c>
      <c r="Q10" s="22" t="n">
        <v>56082</v>
      </c>
      <c r="R10" s="22" t="n">
        <v>219754</v>
      </c>
      <c r="S10" s="22" t="n">
        <v>190380</v>
      </c>
      <c r="T10" s="22" t="n">
        <v>59957</v>
      </c>
      <c r="U10" s="22" t="n">
        <v>7876</v>
      </c>
      <c r="V10" s="22" t="n">
        <v>5878</v>
      </c>
      <c r="W10" s="22" t="n">
        <v>2248</v>
      </c>
      <c r="X10" s="22" t="n">
        <v>125401</v>
      </c>
      <c r="Y10" s="22" t="n">
        <v>53764</v>
      </c>
      <c r="Z10" s="22" t="n">
        <v>179648</v>
      </c>
      <c r="AA10" s="22" t="n">
        <v>121563</v>
      </c>
      <c r="AB10" s="22" t="n">
        <v>49391</v>
      </c>
      <c r="AC10" s="22" t="n">
        <v>9910</v>
      </c>
      <c r="AD10" s="22" t="n">
        <v>129321</v>
      </c>
      <c r="AE10" s="22" t="n">
        <v>48299</v>
      </c>
      <c r="AF10" s="22" t="n">
        <v>178648</v>
      </c>
      <c r="AG10" s="22" t="n">
        <v>180771</v>
      </c>
      <c r="AH10" s="22" t="n">
        <v>88357</v>
      </c>
      <c r="AI10" s="22" t="n">
        <v>2475</v>
      </c>
      <c r="AJ10" s="22" t="n">
        <v>362</v>
      </c>
      <c r="AK10" s="22" t="n">
        <v>814</v>
      </c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</row>
    <row r="11">
      <c r="A11" s="83" t="n">
        <v>9</v>
      </c>
      <c r="B11" s="22" t="n">
        <v>32647</v>
      </c>
      <c r="C11" s="22" t="n">
        <v>144521</v>
      </c>
      <c r="D11" s="22" t="n">
        <v>2810</v>
      </c>
      <c r="E11" s="22" t="n">
        <v>44150</v>
      </c>
      <c r="F11" s="22" t="n">
        <v>133596</v>
      </c>
      <c r="G11" s="22" t="n">
        <v>97080</v>
      </c>
      <c r="H11" s="22" t="n">
        <v>156724</v>
      </c>
      <c r="I11" s="22" t="n">
        <v>4022</v>
      </c>
      <c r="J11" s="22" t="n">
        <v>72153</v>
      </c>
      <c r="K11" s="22" t="n">
        <v>137892</v>
      </c>
      <c r="L11" s="22" t="n">
        <v>210252</v>
      </c>
      <c r="M11" s="22" t="n">
        <v>72628</v>
      </c>
      <c r="N11" s="22" t="n">
        <v>136962</v>
      </c>
      <c r="O11" s="22" t="n">
        <v>2515</v>
      </c>
      <c r="P11" s="22" t="n">
        <v>69883</v>
      </c>
      <c r="Q11" s="22" t="n">
        <v>139826</v>
      </c>
      <c r="R11" s="22" t="n">
        <v>209933</v>
      </c>
      <c r="S11" s="22" t="n">
        <v>93420</v>
      </c>
      <c r="T11" s="22" t="n">
        <v>212190</v>
      </c>
      <c r="U11" s="22" t="n">
        <v>8426</v>
      </c>
      <c r="V11" s="22" t="n">
        <v>3446</v>
      </c>
      <c r="W11" s="22" t="n">
        <v>2052</v>
      </c>
      <c r="X11" s="22" t="n">
        <v>64298</v>
      </c>
      <c r="Y11" s="22" t="n">
        <v>121357</v>
      </c>
      <c r="Z11" s="22" t="n">
        <v>185946</v>
      </c>
      <c r="AA11" s="22" t="n">
        <v>63155</v>
      </c>
      <c r="AB11" s="22" t="n">
        <v>111185</v>
      </c>
      <c r="AC11" s="22" t="n">
        <v>13207</v>
      </c>
      <c r="AD11" s="22" t="n">
        <v>75295</v>
      </c>
      <c r="AE11" s="22" t="n">
        <v>108359</v>
      </c>
      <c r="AF11" s="22" t="n">
        <v>184093</v>
      </c>
      <c r="AG11" s="22" t="n">
        <v>115449</v>
      </c>
      <c r="AH11" s="22" t="n">
        <v>194772</v>
      </c>
      <c r="AI11" s="22" t="n">
        <v>2862</v>
      </c>
      <c r="AJ11" s="22" t="n">
        <v>2630</v>
      </c>
      <c r="AK11" s="22" t="n">
        <v>940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</row>
    <row r="12">
      <c r="A12" s="83" t="n">
        <v>10</v>
      </c>
      <c r="B12" s="22" t="n">
        <v>55239</v>
      </c>
      <c r="C12" s="22" t="n">
        <v>65974</v>
      </c>
      <c r="D12" s="22" t="n">
        <v>2582</v>
      </c>
      <c r="E12" s="22" t="n">
        <v>56841</v>
      </c>
      <c r="F12" s="22" t="n">
        <v>66692</v>
      </c>
      <c r="G12" s="22" t="n">
        <v>175768</v>
      </c>
      <c r="H12" s="22" t="n">
        <v>92745</v>
      </c>
      <c r="I12" s="22" t="n">
        <v>5597</v>
      </c>
      <c r="J12" s="22" t="n">
        <v>129222</v>
      </c>
      <c r="K12" s="22" t="n">
        <v>81541</v>
      </c>
      <c r="L12" s="22" t="n">
        <v>210962</v>
      </c>
      <c r="M12" s="22" t="n">
        <v>130453</v>
      </c>
      <c r="N12" s="22" t="n">
        <v>79150</v>
      </c>
      <c r="O12" s="22" t="n">
        <v>2356</v>
      </c>
      <c r="P12" s="22" t="n">
        <v>127439</v>
      </c>
      <c r="Q12" s="22" t="n">
        <v>83386</v>
      </c>
      <c r="R12" s="22" t="n">
        <v>211022</v>
      </c>
      <c r="S12" s="22" t="n">
        <v>160914</v>
      </c>
      <c r="T12" s="22" t="n">
        <v>106193</v>
      </c>
      <c r="U12" s="22" t="n">
        <v>8896</v>
      </c>
      <c r="V12" s="22" t="n">
        <v>5300</v>
      </c>
      <c r="W12" s="22" t="n">
        <v>2296</v>
      </c>
      <c r="X12" s="22" t="n">
        <v>93534</v>
      </c>
      <c r="Y12" s="22" t="n">
        <v>76253</v>
      </c>
      <c r="Z12" s="22" t="n">
        <v>170149</v>
      </c>
      <c r="AA12" s="22" t="n">
        <v>88712</v>
      </c>
      <c r="AB12" s="22" t="n">
        <v>73487</v>
      </c>
      <c r="AC12" s="22" t="n">
        <v>9020</v>
      </c>
      <c r="AD12" s="22" t="n">
        <v>96440</v>
      </c>
      <c r="AE12" s="22" t="n">
        <v>72675</v>
      </c>
      <c r="AF12" s="22" t="n">
        <v>169634</v>
      </c>
      <c r="AG12" s="22" t="n">
        <v>148779</v>
      </c>
      <c r="AH12" s="22" t="n">
        <v>125595</v>
      </c>
      <c r="AI12" s="22" t="n">
        <v>2570</v>
      </c>
      <c r="AJ12" s="22" t="n">
        <v>409</v>
      </c>
      <c r="AK12" s="22" t="n">
        <v>638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</row>
    <row r="13">
      <c r="A13" s="83" t="n">
        <v>11</v>
      </c>
      <c r="B13" s="22" t="n">
        <v>59520</v>
      </c>
      <c r="C13" s="22" t="n">
        <v>54369</v>
      </c>
      <c r="D13" s="22" t="n">
        <v>2463</v>
      </c>
      <c r="E13" s="22" t="n">
        <v>61215</v>
      </c>
      <c r="F13" s="22" t="n">
        <v>54555</v>
      </c>
      <c r="G13" s="22" t="n">
        <v>174994</v>
      </c>
      <c r="H13" s="22" t="n">
        <v>74851</v>
      </c>
      <c r="I13" s="22" t="n">
        <v>5266</v>
      </c>
      <c r="J13" s="22" t="n">
        <v>132701</v>
      </c>
      <c r="K13" s="22" t="n">
        <v>72805</v>
      </c>
      <c r="L13" s="22" t="n">
        <v>205739</v>
      </c>
      <c r="M13" s="22" t="n">
        <v>134894</v>
      </c>
      <c r="N13" s="22" t="n">
        <v>69768</v>
      </c>
      <c r="O13" s="22" t="n">
        <v>2053</v>
      </c>
      <c r="P13" s="22" t="n">
        <v>132515</v>
      </c>
      <c r="Q13" s="22" t="n">
        <v>71648</v>
      </c>
      <c r="R13" s="22" t="n">
        <v>204408</v>
      </c>
      <c r="S13" s="22" t="n">
        <v>166205</v>
      </c>
      <c r="T13" s="22" t="n">
        <v>87918</v>
      </c>
      <c r="U13" s="22" t="n">
        <v>8256</v>
      </c>
      <c r="V13" s="22" t="n">
        <v>5280</v>
      </c>
      <c r="W13" s="22" t="n">
        <v>2377</v>
      </c>
      <c r="X13" s="22" t="n">
        <v>97223</v>
      </c>
      <c r="Y13" s="22" t="n">
        <v>70403</v>
      </c>
      <c r="Z13" s="22" t="n">
        <v>168008</v>
      </c>
      <c r="AA13" s="22" t="n">
        <v>93795</v>
      </c>
      <c r="AB13" s="22" t="n">
        <v>66910</v>
      </c>
      <c r="AC13" s="22" t="n">
        <v>8576</v>
      </c>
      <c r="AD13" s="22" t="n">
        <v>101787</v>
      </c>
      <c r="AE13" s="22" t="n">
        <v>65120</v>
      </c>
      <c r="AF13" s="22" t="n">
        <v>167511</v>
      </c>
      <c r="AG13" s="22" t="n">
        <v>160126</v>
      </c>
      <c r="AH13" s="22" t="n">
        <v>111336</v>
      </c>
      <c r="AI13" s="22" t="n">
        <v>2473</v>
      </c>
      <c r="AJ13" s="22" t="n">
        <v>492</v>
      </c>
      <c r="AK13" s="22" t="n">
        <v>703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pageMargins bottom="0.75" footer="0.3" header="0.3" left="0.7" right="0.7" top="0.75"/>
</worksheet>
</file>