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<sst xmlns="http://schemas.openxmlformats.org/spreadsheetml/2006/main" count="101">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</sst>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D16"/>
  <sheetViews>
    <sheetView zoomScale="120" topLeftCell="A1" workbookViewId="0" showGridLines="true" showRowColHeaders="false">
      <pane xSplit="1" ySplit="2" topLeftCell="B3" activePane="bottomRight" state="frozen"/>
      <selection activeCell="R3" sqref="R3:R3" pane="bottomRight"/>
    </sheetView>
  </sheetViews>
  <sheetFormatPr customHeight="false" defaultColWidth="9.28125" defaultRowHeight="12.3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8" bestFit="false" customWidth="true" style="56" width="10.8515625" hidden="false" outlineLevel="0"/>
    <col min="19" max="124" bestFit="true" style="56" width="9.140625" hidden="false" outlineLevel="0"/>
    <col min="125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  <c r="Q1" s="44"/>
      <c r="R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  <c r="Q2" s="53" t="s">
        <v>18</v>
      </c>
      <c r="R2" s="53" t="s">
        <v>19</v>
      </c>
    </row>
    <row r="3" ht="12.6" customHeight="true">
      <c r="A3" s="11" t="n">
        <v>1</v>
      </c>
      <c r="B3" s="16" t="n">
        <v>0</v>
      </c>
      <c r="C3" s="21" t="n">
        <v>784672.090909091</v>
      </c>
      <c r="D3" s="24" t="n">
        <f>(B3-C3)/C3</f>
        <v>-1</v>
      </c>
      <c r="E3" s="26" t="n">
        <f>B3-C3</f>
        <v>-784672.090909091</v>
      </c>
      <c r="F3" s="30" t="str">
        <f>IF(ISERROR('Racial Demographics'!C3/'Racial Demographics'!B3),"",'Racial Demographics'!C3/'Racial Demographics'!B3)</f>
      </c>
      <c r="G3" s="34" t="str">
        <f>IF(ISERROR('Racial Demographics'!E3),"",'Racial Demographics'!E3)</f>
      </c>
      <c r="H3" s="36" t="str">
        <f>IF(ISERROR('Racial Demographics'!G3),"",'Racial Demographics'!G3)</f>
      </c>
      <c r="I3" s="36" t="str">
        <f>IF(ISERROR('Racial Demographics'!J3/B3),"",'Racial Demographics'!J3/B3)</f>
      </c>
      <c r="J3" s="39" t="str">
        <f>IF(ISERROR('Racial Demographics'!H3),"",'Racial Demographics'!H3)</f>
      </c>
      <c r="K3" s="42" t="str">
        <f>IF(ISERROR('Voting Age'!B3/B3),"",'Voting Age'!B3/B3)</f>
      </c>
      <c r="L3" s="46" t="str">
        <f>IF(ISERROR('Voting Age'!G3/'Voting Age'!B3),"",'Voting Age'!G3/'Voting Age'!B3)</f>
      </c>
      <c r="M3" s="49" t="str">
        <f>IF(ISERROR('Voting Age'!D3/'Voting Age'!B3),"",'Voting Age'!D3/'Voting Age'!B3)</f>
      </c>
      <c r="N3" s="51" t="str">
        <f>IF(ISERROR('Voting Age'!E3/'Voting Age'!B3),"",'Voting Age'!E3/'Voting Age'!B3)</f>
      </c>
      <c r="O3" s="51" t="str">
        <f>IF(ISERROR('Voting Age'!AA3/'Voting Age'!B3),"",'Voting Age'!AA3/'Voting Age'!B3)</f>
      </c>
      <c r="P3" s="47" t="str">
        <f>IF(ISERROR('Voting Age'!L3/'Voting Age'!B3),"",'Voting Age'!L3/'Voting Age'!B3)</f>
      </c>
      <c r="Q3" s="47" t="str">
        <f>IF(ISERROR('Voting Age'!S3/'Voting Age'!B3),"",'Voting Age'!S3/'Voting Age'!B3)</f>
      </c>
      <c r="R3" s="47" t="str">
        <f>IF(ISERROR('Voting Age'!Z3/'Voting Age'!B3),"",'Voting Age'!Z3/'Voting Age'!B3)</f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</row>
    <row r="4">
      <c r="A4" s="12" t="n">
        <v>2</v>
      </c>
      <c r="B4" s="17" t="n">
        <v>0</v>
      </c>
      <c r="C4" s="22" t="n">
        <v>784672.090909091</v>
      </c>
      <c r="D4" s="25" t="n">
        <f>(B4-C4)/C4</f>
        <v>-1</v>
      </c>
      <c r="E4" s="27" t="n">
        <f>B4-C4</f>
        <v>-784672.090909091</v>
      </c>
      <c r="F4" s="31" t="str">
        <f>IF(ISERROR('Racial Demographics'!C4/'Racial Demographics'!B4),"",'Racial Demographics'!C4/'Racial Demographics'!B4)</f>
      </c>
      <c r="G4" s="31" t="str">
        <f>IF(ISERROR('Racial Demographics'!E4),"",'Racial Demographics'!E4)</f>
      </c>
      <c r="H4" s="31" t="str">
        <f>IF(ISERROR('Racial Demographics'!G4),"",'Racial Demographics'!G4)</f>
      </c>
      <c r="I4" s="31" t="str">
        <f>IF(ISERROR('Racial Demographics'!J4/B4),"",'Racial Demographics'!J4/B4)</f>
      </c>
      <c r="J4" s="31" t="str">
        <f>IF(ISERROR('Racial Demographics'!H4),"",'Racial Demographics'!H4)</f>
      </c>
      <c r="K4" s="31" t="str">
        <f>IF(ISERROR('Voting Age'!B4/B4),"",'Voting Age'!B4/B4)</f>
      </c>
      <c r="L4" s="31" t="str">
        <f>IF(ISERROR('Voting Age'!G4/'Voting Age'!B4),"",'Voting Age'!G4/'Voting Age'!B4)</f>
      </c>
      <c r="M4" s="31" t="str">
        <f>IF(ISERROR('Voting Age'!D4/'Voting Age'!B4),"",'Voting Age'!D4/'Voting Age'!B4)</f>
      </c>
      <c r="N4" s="31" t="str">
        <f>IF(ISERROR('Voting Age'!E4/'Voting Age'!B4),"",'Voting Age'!E4/'Voting Age'!B4)</f>
      </c>
      <c r="O4" s="31" t="str">
        <f>IF(ISERROR('Voting Age'!AA4/'Voting Age'!B4),"",'Voting Age'!AA4/'Voting Age'!B4)</f>
      </c>
      <c r="P4" s="31" t="str">
        <f>IF(ISERROR('Voting Age'!L4/'Voting Age'!B4),"",'Voting Age'!L4/'Voting Age'!B4)</f>
      </c>
      <c r="Q4" s="31" t="str">
        <f>IF(ISERROR('Voting Age'!S4/'Voting Age'!B4),"",'Voting Age'!S4/'Voting Age'!B4)</f>
      </c>
      <c r="R4" s="31" t="str">
        <f>IF(ISERROR('Voting Age'!Z4/'Voting Age'!B4),"",'Voting Age'!Z4/'Voting Age'!B4)</f>
      </c>
      <c r="S4" s="54"/>
      <c r="T4" s="54"/>
    </row>
    <row r="5">
      <c r="A5" s="12" t="n">
        <v>3</v>
      </c>
      <c r="B5" s="16" t="n">
        <v>784672</v>
      </c>
      <c r="C5" s="21" t="n">
        <v>784672.090909091</v>
      </c>
      <c r="D5" s="24" t="n">
        <f>(B5-C5)/C5</f>
        <v>-1.15856154429447E-07</v>
      </c>
      <c r="E5" s="26" t="n">
        <f>B5-C5</f>
        <v>-0.0909090909408405</v>
      </c>
      <c r="F5" s="32" t="n">
        <f>IF(ISERROR('Racial Demographics'!C5/'Racial Demographics'!B5),"",'Racial Demographics'!C5/'Racial Demographics'!B5)</f>
        <v>0.399951827005424</v>
      </c>
      <c r="G5" s="32" t="n">
        <f>IF(ISERROR('Racial Demographics'!E5),"",'Racial Demographics'!E5)</f>
        <v>0.454546613107133</v>
      </c>
      <c r="H5" s="32" t="n">
        <f>IF(ISERROR('Racial Demographics'!G5),"",'Racial Demographics'!G5)</f>
        <v>0.0714642551282574</v>
      </c>
      <c r="I5" s="32" t="n">
        <f>IF(ISERROR('Racial Demographics'!J5/B5),"",'Racial Demographics'!J5/B5)</f>
        <v>0.0279505321968925</v>
      </c>
      <c r="J5" s="32" t="n">
        <f>IF(ISERROR('Racial Demographics'!H5),"",'Racial Demographics'!H5)</f>
        <v>0.600048172994576</v>
      </c>
      <c r="K5" s="43" t="n">
        <f>IF(ISERROR('Voting Age'!B5/B5),"",'Voting Age'!B5/B5)</f>
        <v>0.77607968679907</v>
      </c>
      <c r="L5" s="47" t="n">
        <f>IF(ISERROR('Voting Age'!G5/'Voting Age'!B5),"",'Voting Age'!G5/'Voting Age'!B5)</f>
        <v>0.417240314762024</v>
      </c>
      <c r="M5" s="47" t="n">
        <f>IF(ISERROR('Voting Age'!D5/'Voting Age'!B5),"",'Voting Age'!D5/'Voting Age'!B5)</f>
        <v>0.445947898740164</v>
      </c>
      <c r="N5" s="47" t="n">
        <f>IF(ISERROR('Voting Age'!E5/'Voting Age'!B5),"",'Voting Age'!E5/'Voting Age'!B5)</f>
        <v>0.0624449888992525</v>
      </c>
      <c r="O5" s="47" t="n">
        <f>IF(ISERROR('Voting Age'!AA5/'Voting Age'!B5),"",'Voting Age'!AA5/'Voting Age'!B5)</f>
        <v>0.0296288146503593</v>
      </c>
      <c r="P5" s="47" t="n">
        <f>IF(ISERROR('Voting Age'!L5/'Voting Age'!B5),"",'Voting Age'!L5/'Voting Age'!B5)</f>
        <v>0.582759685237976</v>
      </c>
      <c r="Q5" s="47" t="n">
        <f>IF(ISERROR('Voting Age'!S5/'Voting Age'!B5),"",'Voting Age'!S5/'Voting Age'!B5)</f>
        <v>0.466806137596721</v>
      </c>
      <c r="R5" s="47" t="n">
        <f>IF(ISERROR('Voting Age'!Z5/'Voting Age'!B5),"",'Voting Age'!Z5/'Voting Age'!B5)</f>
        <v>0.457628315445147</v>
      </c>
      <c r="S5" s="54"/>
      <c r="T5" s="54"/>
    </row>
    <row r="6">
      <c r="A6" s="12" t="n">
        <v>4</v>
      </c>
      <c r="B6" s="17" t="n">
        <v>784672</v>
      </c>
      <c r="C6" s="22" t="n">
        <v>784672.090909091</v>
      </c>
      <c r="D6" s="25" t="n">
        <f>(B6-C6)/C6</f>
        <v>-1.15856154429447E-07</v>
      </c>
      <c r="E6" s="27" t="n">
        <f>B6-C6</f>
        <v>-0.0909090909408405</v>
      </c>
      <c r="F6" s="31" t="n">
        <f>IF(ISERROR('Racial Demographics'!C6/'Racial Demographics'!B6),"",'Racial Demographics'!C6/'Racial Demographics'!B6)</f>
        <v>0.484457199951062</v>
      </c>
      <c r="G6" s="31" t="n">
        <f>IF(ISERROR('Racial Demographics'!E6),"",'Racial Demographics'!E6)</f>
        <v>0.389608651767872</v>
      </c>
      <c r="H6" s="31" t="n">
        <f>IF(ISERROR('Racial Demographics'!G6),"",'Racial Demographics'!G6)</f>
        <v>0.0745164858692549</v>
      </c>
      <c r="I6" s="31" t="n">
        <f>IF(ISERROR('Racial Demographics'!J6/B6),"",'Racial Demographics'!J6/B6)</f>
        <v>0.0220410566453244</v>
      </c>
      <c r="J6" s="31" t="n">
        <f>IF(ISERROR('Racial Demographics'!H6),"",'Racial Demographics'!H6)</f>
        <v>0.515542800048938</v>
      </c>
      <c r="K6" s="31" t="n">
        <f>IF(ISERROR('Voting Age'!B6/B6),"",'Voting Age'!B6/B6)</f>
        <v>0.800121579462502</v>
      </c>
      <c r="L6" s="31" t="n">
        <f>IF(ISERROR('Voting Age'!G6/'Voting Age'!B6),"",'Voting Age'!G6/'Voting Age'!B6)</f>
        <v>0.494593307455964</v>
      </c>
      <c r="M6" s="31" t="n">
        <f>IF(ISERROR('Voting Age'!D6/'Voting Age'!B6),"",'Voting Age'!D6/'Voting Age'!B6)</f>
        <v>0.380656958140142</v>
      </c>
      <c r="N6" s="31" t="n">
        <f>IF(ISERROR('Voting Age'!E6/'Voting Age'!B6),"",'Voting Age'!E6/'Voting Age'!B6)</f>
        <v>0.0624353928512837</v>
      </c>
      <c r="O6" s="31" t="n">
        <f>IF(ISERROR('Voting Age'!AA6/'Voting Age'!B6),"",'Voting Age'!AA6/'Voting Age'!B6)</f>
        <v>0.0231399114095627</v>
      </c>
      <c r="P6" s="31" t="n">
        <f>IF(ISERROR('Voting Age'!L6/'Voting Age'!B6),"",'Voting Age'!L6/'Voting Age'!B6)</f>
        <v>0.505406692544036</v>
      </c>
      <c r="Q6" s="31" t="n">
        <f>IF(ISERROR('Voting Age'!S6/'Voting Age'!B6),"",'Voting Age'!S6/'Voting Age'!B6)</f>
        <v>0.395297794158638</v>
      </c>
      <c r="R6" s="31" t="n">
        <f>IF(ISERROR('Voting Age'!Z6/'Voting Age'!B6),"",'Voting Age'!Z6/'Voting Age'!B6)</f>
        <v>0.389786774508508</v>
      </c>
      <c r="S6" s="54"/>
      <c r="T6" s="54"/>
    </row>
    <row r="7">
      <c r="A7" s="12" t="n">
        <v>5</v>
      </c>
      <c r="B7" s="16" t="n">
        <v>0</v>
      </c>
      <c r="C7" s="21" t="n">
        <v>784672.090909091</v>
      </c>
      <c r="D7" s="24" t="n">
        <f>(B7-C7)/C7</f>
        <v>-1</v>
      </c>
      <c r="E7" s="26" t="n">
        <f>B7-C7</f>
        <v>-784672.090909091</v>
      </c>
      <c r="F7" s="32" t="str">
        <f>IF(ISERROR('Racial Demographics'!C7/'Racial Demographics'!B7),"",'Racial Demographics'!C7/'Racial Demographics'!B7)</f>
      </c>
      <c r="G7" s="32" t="str">
        <f>IF(ISERROR('Racial Demographics'!E7),"",'Racial Demographics'!E7)</f>
      </c>
      <c r="H7" s="32" t="str">
        <f>IF(ISERROR('Racial Demographics'!G7),"",'Racial Demographics'!G7)</f>
      </c>
      <c r="I7" s="32" t="str">
        <f>IF(ISERROR('Racial Demographics'!J7/B7),"",'Racial Demographics'!J7/B7)</f>
      </c>
      <c r="J7" s="32" t="str">
        <f>IF(ISERROR('Racial Demographics'!H7),"",'Racial Demographics'!H7)</f>
      </c>
      <c r="K7" s="43" t="str">
        <f>IF(ISERROR('Voting Age'!B7/B7),"",'Voting Age'!B7/B7)</f>
      </c>
      <c r="L7" s="47" t="str">
        <f>IF(ISERROR('Voting Age'!G7/'Voting Age'!B7),"",'Voting Age'!G7/'Voting Age'!B7)</f>
      </c>
      <c r="M7" s="47" t="str">
        <f>IF(ISERROR('Voting Age'!D7/'Voting Age'!B7),"",'Voting Age'!D7/'Voting Age'!B7)</f>
      </c>
      <c r="N7" s="47" t="str">
        <f>IF(ISERROR('Voting Age'!E7/'Voting Age'!B7),"",'Voting Age'!E7/'Voting Age'!B7)</f>
      </c>
      <c r="O7" s="47" t="str">
        <f>IF(ISERROR('Voting Age'!AA7/'Voting Age'!B7),"",'Voting Age'!AA7/'Voting Age'!B7)</f>
      </c>
      <c r="P7" s="47" t="str">
        <f>IF(ISERROR('Voting Age'!L7/'Voting Age'!B7),"",'Voting Age'!L7/'Voting Age'!B7)</f>
      </c>
      <c r="Q7" s="47" t="str">
        <f>IF(ISERROR('Voting Age'!S7/'Voting Age'!B7),"",'Voting Age'!S7/'Voting Age'!B7)</f>
      </c>
      <c r="R7" s="47" t="str">
        <f>IF(ISERROR('Voting Age'!Z7/'Voting Age'!B7),"",'Voting Age'!Z7/'Voting Age'!B7)</f>
      </c>
      <c r="S7" s="54"/>
      <c r="T7" s="54"/>
    </row>
    <row r="8">
      <c r="A8" s="12" t="n">
        <v>6</v>
      </c>
      <c r="B8" s="17" t="n">
        <v>0</v>
      </c>
      <c r="C8" s="22" t="n">
        <v>784672.090909091</v>
      </c>
      <c r="D8" s="25" t="n">
        <f>(B8-C8)/C8</f>
        <v>-1</v>
      </c>
      <c r="E8" s="27" t="n">
        <f>B8-C8</f>
        <v>-784672.090909091</v>
      </c>
      <c r="F8" s="31" t="str">
        <f>IF(ISERROR('Racial Demographics'!C8/'Racial Demographics'!B8),"",'Racial Demographics'!C8/'Racial Demographics'!B8)</f>
      </c>
      <c r="G8" s="31" t="str">
        <f>IF(ISERROR('Racial Demographics'!E8),"",'Racial Demographics'!E8)</f>
      </c>
      <c r="H8" s="31" t="str">
        <f>IF(ISERROR('Racial Demographics'!G8),"",'Racial Demographics'!G8)</f>
      </c>
      <c r="I8" s="31" t="str">
        <f>IF(ISERROR('Racial Demographics'!J8/B8),"",'Racial Demographics'!J8/B8)</f>
      </c>
      <c r="J8" s="31" t="str">
        <f>IF(ISERROR('Racial Demographics'!H8),"",'Racial Demographics'!H8)</f>
      </c>
      <c r="K8" s="31" t="str">
        <f>IF(ISERROR('Voting Age'!B8/B8),"",'Voting Age'!B8/B8)</f>
      </c>
      <c r="L8" s="31" t="str">
        <f>IF(ISERROR('Voting Age'!G8/'Voting Age'!B8),"",'Voting Age'!G8/'Voting Age'!B8)</f>
      </c>
      <c r="M8" s="31" t="str">
        <f>IF(ISERROR('Voting Age'!D8/'Voting Age'!B8),"",'Voting Age'!D8/'Voting Age'!B8)</f>
      </c>
      <c r="N8" s="31" t="str">
        <f>IF(ISERROR('Voting Age'!E8/'Voting Age'!B8),"",'Voting Age'!E8/'Voting Age'!B8)</f>
      </c>
      <c r="O8" s="31" t="str">
        <f>IF(ISERROR('Voting Age'!AA8/'Voting Age'!B8),"",'Voting Age'!AA8/'Voting Age'!B8)</f>
      </c>
      <c r="P8" s="31" t="str">
        <f>IF(ISERROR('Voting Age'!L8/'Voting Age'!B8),"",'Voting Age'!L8/'Voting Age'!B8)</f>
      </c>
      <c r="Q8" s="31" t="str">
        <f>IF(ISERROR('Voting Age'!S8/'Voting Age'!B8),"",'Voting Age'!S8/'Voting Age'!B8)</f>
      </c>
      <c r="R8" s="31" t="str">
        <f>IF(ISERROR('Voting Age'!Z8/'Voting Age'!B8),"",'Voting Age'!Z8/'Voting Age'!B8)</f>
      </c>
      <c r="S8" s="54"/>
      <c r="T8" s="54"/>
    </row>
    <row r="9">
      <c r="A9" s="12" t="n">
        <v>7</v>
      </c>
      <c r="B9" s="16" t="n">
        <v>0</v>
      </c>
      <c r="C9" s="21" t="n">
        <v>784672.090909091</v>
      </c>
      <c r="D9" s="24" t="n">
        <f>(B9-C9)/C9</f>
        <v>-1</v>
      </c>
      <c r="E9" s="26" t="n">
        <f>B9-C9</f>
        <v>-784672.090909091</v>
      </c>
      <c r="F9" s="32" t="str">
        <f>IF(ISERROR('Racial Demographics'!C9/'Racial Demographics'!B9),"",'Racial Demographics'!C9/'Racial Demographics'!B9)</f>
      </c>
      <c r="G9" s="32" t="str">
        <f>IF(ISERROR('Racial Demographics'!E9),"",'Racial Demographics'!E9)</f>
      </c>
      <c r="H9" s="32" t="str">
        <f>IF(ISERROR('Racial Demographics'!G9),"",'Racial Demographics'!G9)</f>
      </c>
      <c r="I9" s="32" t="str">
        <f>IF(ISERROR('Racial Demographics'!J9/B9),"",'Racial Demographics'!J9/B9)</f>
      </c>
      <c r="J9" s="32" t="str">
        <f>IF(ISERROR('Racial Demographics'!H9),"",'Racial Demographics'!H9)</f>
      </c>
      <c r="K9" s="43" t="str">
        <f>IF(ISERROR('Voting Age'!B9/B9),"",'Voting Age'!B9/B9)</f>
      </c>
      <c r="L9" s="47" t="str">
        <f>IF(ISERROR('Voting Age'!G9/'Voting Age'!B9),"",'Voting Age'!G9/'Voting Age'!B9)</f>
      </c>
      <c r="M9" s="47" t="str">
        <f>IF(ISERROR('Voting Age'!D9/'Voting Age'!B9),"",'Voting Age'!D9/'Voting Age'!B9)</f>
      </c>
      <c r="N9" s="47" t="str">
        <f>IF(ISERROR('Voting Age'!E9/'Voting Age'!B9),"",'Voting Age'!E9/'Voting Age'!B9)</f>
      </c>
      <c r="O9" s="47" t="str">
        <f>IF(ISERROR('Voting Age'!AA9/'Voting Age'!B9),"",'Voting Age'!AA9/'Voting Age'!B9)</f>
      </c>
      <c r="P9" s="47" t="str">
        <f>IF(ISERROR('Voting Age'!L9/'Voting Age'!B9),"",'Voting Age'!L9/'Voting Age'!B9)</f>
      </c>
      <c r="Q9" s="47" t="str">
        <f>IF(ISERROR('Voting Age'!S9/'Voting Age'!B9),"",'Voting Age'!S9/'Voting Age'!B9)</f>
      </c>
      <c r="R9" s="47" t="str">
        <f>IF(ISERROR('Voting Age'!Z9/'Voting Age'!B9),"",'Voting Age'!Z9/'Voting Age'!B9)</f>
      </c>
      <c r="S9" s="54"/>
      <c r="T9" s="54"/>
    </row>
    <row r="10">
      <c r="A10" s="12" t="n">
        <v>8</v>
      </c>
      <c r="B10" s="17" t="n">
        <v>0</v>
      </c>
      <c r="C10" s="22" t="n">
        <v>784672.090909091</v>
      </c>
      <c r="D10" s="25" t="n">
        <f>(B10-C10)/C10</f>
        <v>-1</v>
      </c>
      <c r="E10" s="27" t="n">
        <f>B10-C10</f>
        <v>-784672.090909091</v>
      </c>
      <c r="F10" s="31" t="str">
        <f>IF(ISERROR('Racial Demographics'!C10/'Racial Demographics'!B10),"",'Racial Demographics'!C10/'Racial Demographics'!B10)</f>
      </c>
      <c r="G10" s="31" t="str">
        <f>IF(ISERROR('Racial Demographics'!E10),"",'Racial Demographics'!E10)</f>
      </c>
      <c r="H10" s="31" t="str">
        <f>IF(ISERROR('Racial Demographics'!G10),"",'Racial Demographics'!G10)</f>
      </c>
      <c r="I10" s="31" t="str">
        <f>IF(ISERROR('Racial Demographics'!J10/B10),"",'Racial Demographics'!J10/B10)</f>
      </c>
      <c r="J10" s="31" t="str">
        <f>IF(ISERROR('Racial Demographics'!H10),"",'Racial Demographics'!H10)</f>
      </c>
      <c r="K10" s="31" t="str">
        <f>IF(ISERROR('Voting Age'!B10/B10),"",'Voting Age'!B10/B10)</f>
      </c>
      <c r="L10" s="31" t="str">
        <f>IF(ISERROR('Voting Age'!G10/'Voting Age'!B10),"",'Voting Age'!G10/'Voting Age'!B10)</f>
      </c>
      <c r="M10" s="31" t="str">
        <f>IF(ISERROR('Voting Age'!D10/'Voting Age'!B10),"",'Voting Age'!D10/'Voting Age'!B10)</f>
      </c>
      <c r="N10" s="31" t="str">
        <f>IF(ISERROR('Voting Age'!E10/'Voting Age'!B10),"",'Voting Age'!E10/'Voting Age'!B10)</f>
      </c>
      <c r="O10" s="31" t="str">
        <f>IF(ISERROR('Voting Age'!AA10/'Voting Age'!B10),"",'Voting Age'!AA10/'Voting Age'!B10)</f>
      </c>
      <c r="P10" s="31" t="str">
        <f>IF(ISERROR('Voting Age'!L10/'Voting Age'!B10),"",'Voting Age'!L10/'Voting Age'!B10)</f>
      </c>
      <c r="Q10" s="31" t="str">
        <f>IF(ISERROR('Voting Age'!S10/'Voting Age'!B10),"",'Voting Age'!S10/'Voting Age'!B10)</f>
      </c>
      <c r="R10" s="31" t="str">
        <f>IF(ISERROR('Voting Age'!Z10/'Voting Age'!B10),"",'Voting Age'!Z10/'Voting Age'!B10)</f>
      </c>
      <c r="S10" s="54"/>
      <c r="T10" s="54"/>
    </row>
    <row r="11">
      <c r="A11" s="12" t="n">
        <v>9</v>
      </c>
      <c r="B11" s="16" t="n">
        <v>0</v>
      </c>
      <c r="C11" s="21" t="n">
        <v>784672.090909091</v>
      </c>
      <c r="D11" s="24" t="n">
        <f>(B11-C11)/C11</f>
        <v>-1</v>
      </c>
      <c r="E11" s="26" t="n">
        <f>B11-C11</f>
        <v>-784672.090909091</v>
      </c>
      <c r="F11" s="32" t="str">
        <f>IF(ISERROR('Racial Demographics'!C11/'Racial Demographics'!B11),"",'Racial Demographics'!C11/'Racial Demographics'!B11)</f>
      </c>
      <c r="G11" s="32" t="str">
        <f>IF(ISERROR('Racial Demographics'!E11),"",'Racial Demographics'!E11)</f>
      </c>
      <c r="H11" s="32" t="str">
        <f>IF(ISERROR('Racial Demographics'!G11),"",'Racial Demographics'!G11)</f>
      </c>
      <c r="I11" s="32" t="str">
        <f>IF(ISERROR('Racial Demographics'!J11/B11),"",'Racial Demographics'!J11/B11)</f>
      </c>
      <c r="J11" s="32" t="str">
        <f>IF(ISERROR('Racial Demographics'!H11),"",'Racial Demographics'!H11)</f>
      </c>
      <c r="K11" s="43" t="str">
        <f>IF(ISERROR('Voting Age'!B11/B11),"",'Voting Age'!B11/B11)</f>
      </c>
      <c r="L11" s="47" t="str">
        <f>IF(ISERROR('Voting Age'!G11/'Voting Age'!B11),"",'Voting Age'!G11/'Voting Age'!B11)</f>
      </c>
      <c r="M11" s="47" t="str">
        <f>IF(ISERROR('Voting Age'!D11/'Voting Age'!B11),"",'Voting Age'!D11/'Voting Age'!B11)</f>
      </c>
      <c r="N11" s="47" t="str">
        <f>IF(ISERROR('Voting Age'!E11/'Voting Age'!B11),"",'Voting Age'!E11/'Voting Age'!B11)</f>
      </c>
      <c r="O11" s="47" t="str">
        <f>IF(ISERROR('Voting Age'!AA11/'Voting Age'!B11),"",'Voting Age'!AA11/'Voting Age'!B11)</f>
      </c>
      <c r="P11" s="47" t="str">
        <f>IF(ISERROR('Voting Age'!L11/'Voting Age'!B11),"",'Voting Age'!L11/'Voting Age'!B11)</f>
      </c>
      <c r="Q11" s="47" t="str">
        <f>IF(ISERROR('Voting Age'!S11/'Voting Age'!B11),"",'Voting Age'!S11/'Voting Age'!B11)</f>
      </c>
      <c r="R11" s="47" t="str">
        <f>IF(ISERROR('Voting Age'!Z11/'Voting Age'!B11),"",'Voting Age'!Z11/'Voting Age'!B11)</f>
      </c>
      <c r="S11" s="54"/>
      <c r="T11" s="54"/>
    </row>
    <row r="12">
      <c r="A12" s="12" t="n">
        <v>10</v>
      </c>
      <c r="B12" s="17" t="n">
        <v>0</v>
      </c>
      <c r="C12" s="22" t="n">
        <v>784672.090909091</v>
      </c>
      <c r="D12" s="25" t="n">
        <f>(B12-C12)/C12</f>
        <v>-1</v>
      </c>
      <c r="E12" s="27" t="n">
        <f>B12-C12</f>
        <v>-784672.090909091</v>
      </c>
      <c r="F12" s="31" t="str">
        <f>IF(ISERROR('Racial Demographics'!C12/'Racial Demographics'!B12),"",'Racial Demographics'!C12/'Racial Demographics'!B12)</f>
      </c>
      <c r="G12" s="31" t="str">
        <f>IF(ISERROR('Racial Demographics'!E12),"",'Racial Demographics'!E12)</f>
      </c>
      <c r="H12" s="31" t="str">
        <f>IF(ISERROR('Racial Demographics'!G12),"",'Racial Demographics'!G12)</f>
      </c>
      <c r="I12" s="31" t="str">
        <f>IF(ISERROR('Racial Demographics'!J12/B12),"",'Racial Demographics'!J12/B12)</f>
      </c>
      <c r="J12" s="31" t="str">
        <f>IF(ISERROR('Racial Demographics'!H12),"",'Racial Demographics'!H12)</f>
      </c>
      <c r="K12" s="31" t="str">
        <f>IF(ISERROR('Voting Age'!B12/B12),"",'Voting Age'!B12/B12)</f>
      </c>
      <c r="L12" s="31" t="str">
        <f>IF(ISERROR('Voting Age'!G12/'Voting Age'!B12),"",'Voting Age'!G12/'Voting Age'!B12)</f>
      </c>
      <c r="M12" s="31" t="str">
        <f>IF(ISERROR('Voting Age'!D12/'Voting Age'!B12),"",'Voting Age'!D12/'Voting Age'!B12)</f>
      </c>
      <c r="N12" s="31" t="str">
        <f>IF(ISERROR('Voting Age'!E12/'Voting Age'!B12),"",'Voting Age'!E12/'Voting Age'!B12)</f>
      </c>
      <c r="O12" s="31" t="str">
        <f>IF(ISERROR('Voting Age'!AA12/'Voting Age'!B12),"",'Voting Age'!AA12/'Voting Age'!B12)</f>
      </c>
      <c r="P12" s="31" t="str">
        <f>IF(ISERROR('Voting Age'!L12/'Voting Age'!B12),"",'Voting Age'!L12/'Voting Age'!B12)</f>
      </c>
      <c r="Q12" s="31" t="str">
        <f>IF(ISERROR('Voting Age'!S12/'Voting Age'!B12),"",'Voting Age'!S12/'Voting Age'!B12)</f>
      </c>
      <c r="R12" s="31" t="str">
        <f>IF(ISERROR('Voting Age'!Z12/'Voting Age'!B12),"",'Voting Age'!Z12/'Voting Age'!B12)</f>
      </c>
      <c r="S12" s="54"/>
      <c r="T12" s="54"/>
    </row>
    <row r="13">
      <c r="A13" s="12" t="n">
        <v>11</v>
      </c>
      <c r="B13" s="16" t="n">
        <v>0</v>
      </c>
      <c r="C13" s="21" t="n">
        <v>784672.090909091</v>
      </c>
      <c r="D13" s="24" t="n">
        <f>(B13-C13)/C13</f>
        <v>-1</v>
      </c>
      <c r="E13" s="26" t="n">
        <f>B13-C13</f>
        <v>-784672.090909091</v>
      </c>
      <c r="F13" s="32" t="str">
        <f>IF(ISERROR('Racial Demographics'!C13/'Racial Demographics'!B13),"",'Racial Demographics'!C13/'Racial Demographics'!B13)</f>
      </c>
      <c r="G13" s="32" t="str">
        <f>IF(ISERROR('Racial Demographics'!E13),"",'Racial Demographics'!E13)</f>
      </c>
      <c r="H13" s="32" t="str">
        <f>IF(ISERROR('Racial Demographics'!G13),"",'Racial Demographics'!G13)</f>
      </c>
      <c r="I13" s="32" t="str">
        <f>IF(ISERROR('Racial Demographics'!J13/B13),"",'Racial Demographics'!J13/B13)</f>
      </c>
      <c r="J13" s="32" t="str">
        <f>IF(ISERROR('Racial Demographics'!H13),"",'Racial Demographics'!H13)</f>
      </c>
      <c r="K13" s="43" t="str">
        <f>IF(ISERROR('Voting Age'!B13/B13),"",'Voting Age'!B13/B13)</f>
      </c>
      <c r="L13" s="47" t="str">
        <f>IF(ISERROR('Voting Age'!G13/'Voting Age'!B13),"",'Voting Age'!G13/'Voting Age'!B13)</f>
      </c>
      <c r="M13" s="47" t="str">
        <f>IF(ISERROR('Voting Age'!D13/'Voting Age'!B13),"",'Voting Age'!D13/'Voting Age'!B13)</f>
      </c>
      <c r="N13" s="47" t="str">
        <f>IF(ISERROR('Voting Age'!E13/'Voting Age'!B13),"",'Voting Age'!E13/'Voting Age'!B13)</f>
      </c>
      <c r="O13" s="47" t="str">
        <f>IF(ISERROR('Voting Age'!AA13/'Voting Age'!B13),"",'Voting Age'!AA13/'Voting Age'!B13)</f>
      </c>
      <c r="P13" s="47" t="str">
        <f>IF(ISERROR('Voting Age'!L13/'Voting Age'!B13),"",'Voting Age'!L13/'Voting Age'!B13)</f>
      </c>
      <c r="Q13" s="47" t="str">
        <f>IF(ISERROR('Voting Age'!S13/'Voting Age'!B13),"",'Voting Age'!S13/'Voting Age'!B13)</f>
      </c>
      <c r="R13" s="47" t="str">
        <f>IF(ISERROR('Voting Age'!Z13/'Voting Age'!B13),"",'Voting Age'!Z13/'Voting Age'!B13)</f>
      </c>
      <c r="S13" s="54"/>
      <c r="T13" s="54"/>
    </row>
    <row r="14">
      <c r="A14" s="13" t="s">
        <v>1</v>
      </c>
      <c r="B14" s="18" t="n">
        <f>SUM(B3:B13)</f>
        <v>1569344</v>
      </c>
    </row>
    <row r="15">
      <c r="A15" s="13" t="s">
        <v>2</v>
      </c>
      <c r="B15" s="19" t="n">
        <f>SUM(C3:C13)</f>
        <v>8631393</v>
      </c>
    </row>
    <row r="16">
      <c r="A16" s="13" t="s">
        <v>3</v>
      </c>
      <c r="B16" s="19" t="n">
        <f>SUM(C3:C13) - SUM(B3:B13)</f>
        <v>7062049</v>
      </c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13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3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20</v>
      </c>
      <c r="C1" s="61" t="s">
        <v>20</v>
      </c>
      <c r="D1" s="61"/>
      <c r="E1" s="61"/>
      <c r="F1" s="65" t="s">
        <v>20</v>
      </c>
      <c r="G1" s="65"/>
      <c r="H1" s="68"/>
      <c r="I1" s="72" t="s">
        <v>20</v>
      </c>
      <c r="J1" s="72"/>
      <c r="K1" s="72"/>
      <c r="L1" s="72"/>
      <c r="M1" s="72"/>
      <c r="N1" s="72"/>
      <c r="O1" s="75" t="s">
        <v>20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21</v>
      </c>
      <c r="C2" s="62" t="s">
        <v>22</v>
      </c>
      <c r="D2" s="62" t="s">
        <v>23</v>
      </c>
      <c r="E2" s="62" t="s">
        <v>24</v>
      </c>
      <c r="F2" s="66" t="s">
        <v>12</v>
      </c>
      <c r="G2" s="66" t="s">
        <v>25</v>
      </c>
      <c r="H2" s="69" t="s">
        <v>26</v>
      </c>
      <c r="I2" s="73" t="s">
        <v>27</v>
      </c>
      <c r="J2" s="73" t="s">
        <v>13</v>
      </c>
      <c r="K2" s="73" t="s">
        <v>28</v>
      </c>
      <c r="L2" s="73" t="s">
        <v>29</v>
      </c>
      <c r="M2" s="73" t="s">
        <v>30</v>
      </c>
      <c r="N2" s="73" t="s">
        <v>31</v>
      </c>
      <c r="O2" s="76" t="s">
        <v>14</v>
      </c>
    </row>
    <row r="3" ht="12.6" customHeight="true">
      <c r="A3" s="57" t="n">
        <v>1</v>
      </c>
      <c r="B3" s="60" t="n">
        <f>'Population Totals'!B3</f>
        <v>0</v>
      </c>
      <c r="C3" s="60" t="n">
        <v>0</v>
      </c>
      <c r="D3" s="60" t="n">
        <v>0</v>
      </c>
      <c r="E3" s="63" t="str">
        <f>IF(ISERROR(D3/B3),"",D3/B3)</f>
      </c>
      <c r="F3" s="60" t="n">
        <v>0</v>
      </c>
      <c r="G3" s="67" t="str">
        <f>IF(ISERROR(F3/B3),"",F3/B3)</f>
      </c>
      <c r="H3" s="70" t="str">
        <f>IF(ISERROR(O3/B3),"",O3/B3)</f>
      </c>
      <c r="I3" s="74" t="n">
        <v>0</v>
      </c>
      <c r="J3" s="74" t="n">
        <v>0</v>
      </c>
      <c r="K3" s="74" t="n">
        <v>0</v>
      </c>
      <c r="L3" s="74" t="n">
        <v>0</v>
      </c>
      <c r="M3" s="74" t="n">
        <f>B3-C3</f>
        <v>0</v>
      </c>
      <c r="N3" s="74" t="n">
        <v>0</v>
      </c>
      <c r="O3" s="77" t="n">
        <f>B3-C3</f>
        <v>0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0</v>
      </c>
      <c r="C4" s="22" t="n">
        <v>0</v>
      </c>
      <c r="D4" s="22" t="n">
        <v>0</v>
      </c>
      <c r="E4" s="64" t="str">
        <f>IF(ISERROR(D4/B4),"",D4/B4)</f>
      </c>
      <c r="F4" s="22" t="n">
        <v>0</v>
      </c>
      <c r="G4" s="64" t="str">
        <f>IF(ISERROR(F4/B4),"",F4/B4)</f>
      </c>
      <c r="H4" s="71" t="str">
        <f>IF(ISERROR(O4/B4),"",O4/B4)</f>
      </c>
      <c r="I4" s="22" t="n">
        <v>0</v>
      </c>
      <c r="J4" s="22" t="n">
        <v>0</v>
      </c>
      <c r="K4" s="22" t="n">
        <v>0</v>
      </c>
      <c r="L4" s="22" t="n">
        <v>0</v>
      </c>
      <c r="M4" s="22" t="n">
        <f>B4-C4</f>
        <v>0</v>
      </c>
      <c r="N4" s="22" t="n">
        <v>0</v>
      </c>
      <c r="O4" s="22" t="n">
        <f>B4-C4</f>
        <v>0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>
      <c r="A5" s="57" t="n">
        <v>3</v>
      </c>
      <c r="B5" s="60" t="n">
        <f>'Population Totals'!B5</f>
        <v>784672</v>
      </c>
      <c r="C5" s="60" t="n">
        <v>313831</v>
      </c>
      <c r="D5" s="60" t="n">
        <v>356670</v>
      </c>
      <c r="E5" s="63" t="n">
        <f>IF(ISERROR(D5/B5),"",D5/B5)</f>
        <v>0.454546613107133</v>
      </c>
      <c r="F5" s="60" t="n">
        <v>56076</v>
      </c>
      <c r="G5" s="67" t="n">
        <f>IF(ISERROR(F5/B5),"",F5/B5)</f>
        <v>0.0714642551282574</v>
      </c>
      <c r="H5" s="70" t="n">
        <f>IF(ISERROR(O5/B5),"",O5/B5)</f>
        <v>0.600048172994576</v>
      </c>
      <c r="I5" s="74" t="n">
        <v>3725</v>
      </c>
      <c r="J5" s="74" t="n">
        <v>21932</v>
      </c>
      <c r="K5" s="74" t="n">
        <v>723531</v>
      </c>
      <c r="L5" s="74" t="n">
        <v>721623</v>
      </c>
      <c r="M5" s="74" t="n">
        <f>B5-C5</f>
        <v>470841</v>
      </c>
      <c r="N5" s="74" t="n">
        <v>1297</v>
      </c>
      <c r="O5" s="77" t="n">
        <f>B5-C5</f>
        <v>470841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>
      <c r="A6" s="57" t="n">
        <v>4</v>
      </c>
      <c r="B6" s="22" t="n">
        <f>'Population Totals'!B6</f>
        <v>784672</v>
      </c>
      <c r="C6" s="22" t="n">
        <v>380140</v>
      </c>
      <c r="D6" s="22" t="n">
        <v>305715</v>
      </c>
      <c r="E6" s="64" t="n">
        <f>IF(ISERROR(D6/B6),"",D6/B6)</f>
        <v>0.389608651767872</v>
      </c>
      <c r="F6" s="22" t="n">
        <v>58471</v>
      </c>
      <c r="G6" s="64" t="n">
        <f>IF(ISERROR(F6/B6),"",F6/B6)</f>
        <v>0.0745164858692549</v>
      </c>
      <c r="H6" s="71" t="n">
        <f>IF(ISERROR(O6/B6),"",O6/B6)</f>
        <v>0.515542800048938</v>
      </c>
      <c r="I6" s="22" t="n">
        <v>3743</v>
      </c>
      <c r="J6" s="22" t="n">
        <v>17295</v>
      </c>
      <c r="K6" s="22" t="n">
        <v>729834</v>
      </c>
      <c r="L6" s="22" t="n">
        <v>739202</v>
      </c>
      <c r="M6" s="22" t="n">
        <f>B6-C6</f>
        <v>404532</v>
      </c>
      <c r="N6" s="22" t="n">
        <v>700</v>
      </c>
      <c r="O6" s="22" t="n">
        <f>B6-C6</f>
        <v>404532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>
      <c r="A7" s="57" t="n">
        <v>5</v>
      </c>
      <c r="B7" s="60" t="n">
        <f>'Population Totals'!B7</f>
        <v>0</v>
      </c>
      <c r="C7" s="60" t="n">
        <v>0</v>
      </c>
      <c r="D7" s="60" t="n">
        <v>0</v>
      </c>
      <c r="E7" s="63" t="str">
        <f>IF(ISERROR(D7/B7),"",D7/B7)</f>
      </c>
      <c r="F7" s="60" t="n">
        <v>0</v>
      </c>
      <c r="G7" s="67" t="str">
        <f>IF(ISERROR(F7/B7),"",F7/B7)</f>
      </c>
      <c r="H7" s="70" t="str">
        <f>IF(ISERROR(O7/B7),"",O7/B7)</f>
      </c>
      <c r="I7" s="74" t="n">
        <v>0</v>
      </c>
      <c r="J7" s="74" t="n">
        <v>0</v>
      </c>
      <c r="K7" s="74" t="n">
        <v>0</v>
      </c>
      <c r="L7" s="74" t="n">
        <v>0</v>
      </c>
      <c r="M7" s="74" t="n">
        <f>B7-C7</f>
        <v>0</v>
      </c>
      <c r="N7" s="74" t="n">
        <v>0</v>
      </c>
      <c r="O7" s="77" t="n">
        <f>B7-C7</f>
        <v>0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>
      <c r="A8" s="57" t="n">
        <v>6</v>
      </c>
      <c r="B8" s="22" t="n">
        <f>'Population Totals'!B8</f>
        <v>0</v>
      </c>
      <c r="C8" s="22" t="n">
        <v>0</v>
      </c>
      <c r="D8" s="22" t="n">
        <v>0</v>
      </c>
      <c r="E8" s="64" t="str">
        <f>IF(ISERROR(D8/B8),"",D8/B8)</f>
      </c>
      <c r="F8" s="22" t="n">
        <v>0</v>
      </c>
      <c r="G8" s="64" t="str">
        <f>IF(ISERROR(F8/B8),"",F8/B8)</f>
      </c>
      <c r="H8" s="71" t="str">
        <f>IF(ISERROR(O8/B8),"",O8/B8)</f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f>B8-C8</f>
        <v>0</v>
      </c>
      <c r="N8" s="22" t="n">
        <v>0</v>
      </c>
      <c r="O8" s="22" t="n">
        <f>B8-C8</f>
        <v>0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>
      <c r="A9" s="57" t="n">
        <v>7</v>
      </c>
      <c r="B9" s="60" t="n">
        <f>'Population Totals'!B9</f>
        <v>0</v>
      </c>
      <c r="C9" s="60" t="n">
        <v>0</v>
      </c>
      <c r="D9" s="60" t="n">
        <v>0</v>
      </c>
      <c r="E9" s="63" t="str">
        <f>IF(ISERROR(D9/B9),"",D9/B9)</f>
      </c>
      <c r="F9" s="60" t="n">
        <v>0</v>
      </c>
      <c r="G9" s="67" t="str">
        <f>IF(ISERROR(F9/B9),"",F9/B9)</f>
      </c>
      <c r="H9" s="70" t="str">
        <f>IF(ISERROR(O9/B9),"",O9/B9)</f>
      </c>
      <c r="I9" s="74" t="n">
        <v>0</v>
      </c>
      <c r="J9" s="74" t="n">
        <v>0</v>
      </c>
      <c r="K9" s="74" t="n">
        <v>0</v>
      </c>
      <c r="L9" s="74" t="n">
        <v>0</v>
      </c>
      <c r="M9" s="74" t="n">
        <f>B9-C9</f>
        <v>0</v>
      </c>
      <c r="N9" s="74" t="n">
        <v>0</v>
      </c>
      <c r="O9" s="77" t="n">
        <f>B9-C9</f>
        <v>0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>
      <c r="A10" s="57" t="n">
        <v>8</v>
      </c>
      <c r="B10" s="22" t="n">
        <f>'Population Totals'!B10</f>
        <v>0</v>
      </c>
      <c r="C10" s="22" t="n">
        <v>0</v>
      </c>
      <c r="D10" s="22" t="n">
        <v>0</v>
      </c>
      <c r="E10" s="64" t="str">
        <f>IF(ISERROR(D10/B10),"",D10/B10)</f>
      </c>
      <c r="F10" s="22" t="n">
        <v>0</v>
      </c>
      <c r="G10" s="64" t="str">
        <f>IF(ISERROR(F10/B10),"",F10/B10)</f>
      </c>
      <c r="H10" s="71" t="str">
        <f>IF(ISERROR(O10/B10),"",O10/B10)</f>
      </c>
      <c r="I10" s="22" t="n">
        <v>0</v>
      </c>
      <c r="J10" s="22" t="n">
        <v>0</v>
      </c>
      <c r="K10" s="22" t="n">
        <v>0</v>
      </c>
      <c r="L10" s="22" t="n">
        <v>0</v>
      </c>
      <c r="M10" s="22" t="n">
        <f>B10-C10</f>
        <v>0</v>
      </c>
      <c r="N10" s="22" t="n">
        <v>0</v>
      </c>
      <c r="O10" s="22" t="n">
        <f>B10-C10</f>
        <v>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>
      <c r="A11" s="57" t="n">
        <v>9</v>
      </c>
      <c r="B11" s="60" t="n">
        <f>'Population Totals'!B11</f>
        <v>0</v>
      </c>
      <c r="C11" s="60" t="n">
        <v>0</v>
      </c>
      <c r="D11" s="60" t="n">
        <v>0</v>
      </c>
      <c r="E11" s="63" t="str">
        <f>IF(ISERROR(D11/B11),"",D11/B11)</f>
      </c>
      <c r="F11" s="60" t="n">
        <v>0</v>
      </c>
      <c r="G11" s="67" t="str">
        <f>IF(ISERROR(F11/B11),"",F11/B11)</f>
      </c>
      <c r="H11" s="70" t="str">
        <f>IF(ISERROR(O11/B11),"",O11/B11)</f>
      </c>
      <c r="I11" s="74" t="n">
        <v>0</v>
      </c>
      <c r="J11" s="74" t="n">
        <v>0</v>
      </c>
      <c r="K11" s="74" t="n">
        <v>0</v>
      </c>
      <c r="L11" s="74" t="n">
        <v>0</v>
      </c>
      <c r="M11" s="74" t="n">
        <f>B11-C11</f>
        <v>0</v>
      </c>
      <c r="N11" s="74" t="n">
        <v>0</v>
      </c>
      <c r="O11" s="77" t="n">
        <f>B11-C11</f>
        <v>0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>
      <c r="A12" s="57" t="n">
        <v>10</v>
      </c>
      <c r="B12" s="22" t="n">
        <f>'Population Totals'!B12</f>
        <v>0</v>
      </c>
      <c r="C12" s="22" t="n">
        <v>0</v>
      </c>
      <c r="D12" s="22" t="n">
        <v>0</v>
      </c>
      <c r="E12" s="64" t="str">
        <f>IF(ISERROR(D12/B12),"",D12/B12)</f>
      </c>
      <c r="F12" s="22" t="n">
        <v>0</v>
      </c>
      <c r="G12" s="64" t="str">
        <f>IF(ISERROR(F12/B12),"",F12/B12)</f>
      </c>
      <c r="H12" s="71" t="str">
        <f>IF(ISERROR(O12/B12),"",O12/B12)</f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f>B12-C12</f>
        <v>0</v>
      </c>
      <c r="N12" s="22" t="n">
        <v>0</v>
      </c>
      <c r="O12" s="22" t="n">
        <f>B12-C12</f>
        <v>0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>
      <c r="A13" s="57" t="n">
        <v>11</v>
      </c>
      <c r="B13" s="60" t="n">
        <f>'Population Totals'!B13</f>
        <v>0</v>
      </c>
      <c r="C13" s="60" t="n">
        <v>0</v>
      </c>
      <c r="D13" s="60" t="n">
        <v>0</v>
      </c>
      <c r="E13" s="63" t="str">
        <f>IF(ISERROR(D13/B13),"",D13/B13)</f>
      </c>
      <c r="F13" s="60" t="n">
        <v>0</v>
      </c>
      <c r="G13" s="67" t="str">
        <f>IF(ISERROR(F13/B13),"",F13/B13)</f>
      </c>
      <c r="H13" s="70" t="str">
        <f>IF(ISERROR(O13/B13),"",O13/B13)</f>
      </c>
      <c r="I13" s="74" t="n">
        <v>0</v>
      </c>
      <c r="J13" s="74" t="n">
        <v>0</v>
      </c>
      <c r="K13" s="74" t="n">
        <v>0</v>
      </c>
      <c r="L13" s="74" t="n">
        <v>0</v>
      </c>
      <c r="M13" s="74" t="n">
        <f>B13-C13</f>
        <v>0</v>
      </c>
      <c r="N13" s="74" t="n">
        <v>0</v>
      </c>
      <c r="O13" s="77" t="n">
        <f>B13-C13</f>
        <v>0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13"/>
  <sheetViews>
    <sheetView zoomScale="120" topLeftCell="A1" workbookViewId="0" showGridLines="true" showRowColHeaders="false">
      <pane xSplit="1" ySplit="2" topLeftCell="T3" activePane="bottomRight" state="frozen"/>
      <selection activeCell="L3" sqref="L3:L3" pane="bottomRight"/>
    </sheetView>
  </sheetViews>
  <sheetFormatPr customHeight="false" defaultColWidth="9.28125" defaultRowHeight="12.3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27" bestFit="false" customWidth="true" style="54" width="13.140625" hidden="false" outlineLevel="0"/>
    <col min="28" max="272" bestFit="true" style="54" width="9.140625" hidden="false" outlineLevel="0"/>
  </cols>
  <sheetData>
    <row r="1" ht="15" customHeight="true">
      <c r="A1" s="78" t="s">
        <v>0</v>
      </c>
      <c r="B1" s="80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ht="18.75" s="56" customFormat="true" customHeight="true">
      <c r="A2" s="79"/>
      <c r="B2" s="81" t="s">
        <v>33</v>
      </c>
      <c r="C2" s="81" t="s">
        <v>34</v>
      </c>
      <c r="D2" s="81" t="s">
        <v>35</v>
      </c>
      <c r="E2" s="81" t="s">
        <v>36</v>
      </c>
      <c r="F2" s="81" t="s">
        <v>37</v>
      </c>
      <c r="G2" s="81" t="s">
        <v>38</v>
      </c>
      <c r="H2" s="81" t="s">
        <v>39</v>
      </c>
      <c r="I2" s="81" t="s">
        <v>40</v>
      </c>
      <c r="J2" s="81" t="s">
        <v>41</v>
      </c>
      <c r="K2" s="81" t="s">
        <v>42</v>
      </c>
      <c r="L2" s="81" t="s">
        <v>43</v>
      </c>
      <c r="M2" s="81" t="s">
        <v>44</v>
      </c>
      <c r="N2" s="81" t="s">
        <v>45</v>
      </c>
      <c r="O2" s="81" t="s">
        <v>46</v>
      </c>
      <c r="P2" s="81" t="s">
        <v>47</v>
      </c>
      <c r="Q2" s="81" t="s">
        <v>48</v>
      </c>
      <c r="R2" s="81" t="s">
        <v>49</v>
      </c>
      <c r="S2" s="81" t="s">
        <v>50</v>
      </c>
      <c r="T2" s="81" t="s">
        <v>51</v>
      </c>
      <c r="U2" s="81" t="s">
        <v>52</v>
      </c>
      <c r="V2" s="81" t="s">
        <v>53</v>
      </c>
      <c r="W2" s="81" t="s">
        <v>54</v>
      </c>
      <c r="X2" s="81" t="s">
        <v>55</v>
      </c>
      <c r="Y2" s="81" t="s">
        <v>56</v>
      </c>
      <c r="Z2" s="81" t="s">
        <v>57</v>
      </c>
      <c r="AA2" s="81" t="s">
        <v>58</v>
      </c>
    </row>
    <row r="3" ht="12.6" customHeight="true">
      <c r="A3" s="78" t="n">
        <v>1</v>
      </c>
      <c r="B3" s="60" t="n">
        <v>0</v>
      </c>
      <c r="C3" s="60" t="n">
        <v>0</v>
      </c>
      <c r="D3" s="60" t="n">
        <v>0</v>
      </c>
      <c r="E3" s="60" t="n">
        <v>0</v>
      </c>
      <c r="F3" s="60" t="n">
        <v>0</v>
      </c>
      <c r="G3" s="60" t="n">
        <v>0</v>
      </c>
      <c r="H3" s="60" t="n">
        <v>0</v>
      </c>
      <c r="I3" s="60" t="n">
        <v>0</v>
      </c>
      <c r="J3" s="82" t="n">
        <v>0</v>
      </c>
      <c r="K3" s="82" t="n">
        <v>0</v>
      </c>
      <c r="L3" s="82" t="n">
        <f>B3-G3</f>
        <v>0</v>
      </c>
      <c r="M3" s="60" t="n">
        <v>0</v>
      </c>
      <c r="N3" s="82" t="n">
        <v>0</v>
      </c>
      <c r="O3" s="82" t="n">
        <v>0</v>
      </c>
      <c r="P3" s="82" t="n">
        <v>0</v>
      </c>
      <c r="Q3" s="82" t="n">
        <v>0</v>
      </c>
      <c r="R3" s="82" t="n">
        <v>0</v>
      </c>
      <c r="S3" s="82" t="n">
        <f>D3+N3+O3+P3+Q3+R3</f>
        <v>0</v>
      </c>
      <c r="T3" s="82" t="n">
        <v>0</v>
      </c>
      <c r="U3" s="82" t="n">
        <v>0</v>
      </c>
      <c r="V3" s="82" t="n">
        <v>0</v>
      </c>
      <c r="W3" s="82" t="n">
        <v>0</v>
      </c>
      <c r="X3" s="82" t="n">
        <v>0</v>
      </c>
      <c r="Y3" s="82" t="n">
        <v>0</v>
      </c>
      <c r="Z3" s="82" t="n">
        <f>T3+U3+V3+W3+X3+Y3</f>
        <v>0</v>
      </c>
      <c r="AA3" s="82" t="n">
        <v>0</v>
      </c>
      <c r="AB3" s="56"/>
      <c r="AC3" s="56"/>
    </row>
    <row r="4">
      <c r="A4" s="78" t="n">
        <v>2</v>
      </c>
      <c r="B4" s="22" t="n">
        <v>0</v>
      </c>
      <c r="C4" s="22" t="n">
        <v>0</v>
      </c>
      <c r="D4" s="22" t="n">
        <v>0</v>
      </c>
      <c r="E4" s="22" t="n">
        <v>0</v>
      </c>
      <c r="F4" s="22" t="n">
        <v>0</v>
      </c>
      <c r="G4" s="22" t="n">
        <v>0</v>
      </c>
      <c r="H4" s="22" t="n">
        <v>0</v>
      </c>
      <c r="I4" s="22" t="n">
        <v>0</v>
      </c>
      <c r="J4" s="17" t="n">
        <v>0</v>
      </c>
      <c r="K4" s="17" t="n">
        <v>0</v>
      </c>
      <c r="L4" s="17" t="n">
        <f>B4-G4</f>
        <v>0</v>
      </c>
      <c r="M4" s="22" t="n">
        <v>0</v>
      </c>
      <c r="N4" s="17" t="n">
        <v>0</v>
      </c>
      <c r="O4" s="17" t="n">
        <v>0</v>
      </c>
      <c r="P4" s="17" t="n">
        <v>0</v>
      </c>
      <c r="Q4" s="17" t="n">
        <v>0</v>
      </c>
      <c r="R4" s="17" t="n">
        <v>0</v>
      </c>
      <c r="S4" s="17" t="n">
        <f>D4+N4+O4+P4+Q4+R4</f>
        <v>0</v>
      </c>
      <c r="T4" s="17" t="n">
        <v>0</v>
      </c>
      <c r="U4" s="17" t="n">
        <v>0</v>
      </c>
      <c r="V4" s="17" t="n">
        <v>0</v>
      </c>
      <c r="W4" s="17" t="n">
        <v>0</v>
      </c>
      <c r="X4" s="17" t="n">
        <v>0</v>
      </c>
      <c r="Y4" s="17" t="n">
        <v>0</v>
      </c>
      <c r="Z4" s="17" t="n">
        <f>T4+U4+V4+W4+X4+Y4</f>
        <v>0</v>
      </c>
      <c r="AA4" s="17" t="n">
        <v>0</v>
      </c>
      <c r="AB4" s="56"/>
      <c r="AC4" s="5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>
      <c r="A5" s="78" t="n">
        <v>3</v>
      </c>
      <c r="B5" s="60" t="n">
        <v>608968</v>
      </c>
      <c r="C5" s="60" t="n">
        <v>261481</v>
      </c>
      <c r="D5" s="60" t="n">
        <v>271568</v>
      </c>
      <c r="E5" s="60" t="n">
        <v>38027</v>
      </c>
      <c r="F5" s="60" t="n">
        <v>570941</v>
      </c>
      <c r="G5" s="60" t="n">
        <v>254086</v>
      </c>
      <c r="H5" s="60" t="n">
        <v>18348</v>
      </c>
      <c r="I5" s="60" t="n">
        <v>2399</v>
      </c>
      <c r="J5" s="82" t="n">
        <v>2003</v>
      </c>
      <c r="K5" s="82" t="n">
        <v>953</v>
      </c>
      <c r="L5" s="82" t="n">
        <f>B5-G5</f>
        <v>354882</v>
      </c>
      <c r="M5" s="60" t="n">
        <v>572494</v>
      </c>
      <c r="N5" s="82" t="n">
        <v>6597</v>
      </c>
      <c r="O5" s="82" t="n">
        <v>2555</v>
      </c>
      <c r="P5" s="82" t="n">
        <v>916</v>
      </c>
      <c r="Q5" s="82" t="n">
        <v>120</v>
      </c>
      <c r="R5" s="82" t="n">
        <v>2514</v>
      </c>
      <c r="S5" s="82" t="n">
        <f>D5+N5+O5+P5+Q5+R5</f>
        <v>284270</v>
      </c>
      <c r="T5" s="82" t="n">
        <v>267975</v>
      </c>
      <c r="U5" s="82" t="n">
        <v>6192</v>
      </c>
      <c r="V5" s="82" t="n">
        <v>2417</v>
      </c>
      <c r="W5" s="82" t="n">
        <v>884</v>
      </c>
      <c r="X5" s="82" t="n">
        <v>114</v>
      </c>
      <c r="Y5" s="82" t="n">
        <v>1099</v>
      </c>
      <c r="Z5" s="82" t="n">
        <f>T5+U5+V5+W5+X5+Y5</f>
        <v>278681</v>
      </c>
      <c r="AA5" s="82" t="n">
        <v>18043</v>
      </c>
      <c r="AB5" s="56"/>
      <c r="AC5" s="5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>
      <c r="A6" s="78" t="n">
        <v>4</v>
      </c>
      <c r="B6" s="22" t="n">
        <v>627833</v>
      </c>
      <c r="C6" s="22" t="n">
        <v>317254</v>
      </c>
      <c r="D6" s="22" t="n">
        <v>238989</v>
      </c>
      <c r="E6" s="22" t="n">
        <v>39199</v>
      </c>
      <c r="F6" s="22" t="n">
        <v>588634</v>
      </c>
      <c r="G6" s="22" t="n">
        <v>310522</v>
      </c>
      <c r="H6" s="22" t="n">
        <v>14740</v>
      </c>
      <c r="I6" s="22" t="n">
        <v>2581</v>
      </c>
      <c r="J6" s="17" t="n">
        <v>2208</v>
      </c>
      <c r="K6" s="17" t="n">
        <v>475</v>
      </c>
      <c r="L6" s="17" t="n">
        <f>B6-G6</f>
        <v>317311</v>
      </c>
      <c r="M6" s="22" t="n">
        <v>596041</v>
      </c>
      <c r="N6" s="17" t="n">
        <v>5103</v>
      </c>
      <c r="O6" s="17" t="n">
        <v>1924</v>
      </c>
      <c r="P6" s="17" t="n">
        <v>621</v>
      </c>
      <c r="Q6" s="17" t="n">
        <v>92</v>
      </c>
      <c r="R6" s="17" t="n">
        <v>1452</v>
      </c>
      <c r="S6" s="17" t="n">
        <f>D6+N6+O6+P6+Q6+R6</f>
        <v>248181</v>
      </c>
      <c r="T6" s="17" t="n">
        <v>236633</v>
      </c>
      <c r="U6" s="17" t="n">
        <v>4867</v>
      </c>
      <c r="V6" s="17" t="n">
        <v>1823</v>
      </c>
      <c r="W6" s="17" t="n">
        <v>604</v>
      </c>
      <c r="X6" s="17" t="n">
        <v>92</v>
      </c>
      <c r="Y6" s="17" t="n">
        <v>702</v>
      </c>
      <c r="Z6" s="17" t="n">
        <f>T6+U6+V6+W6+X6+Y6</f>
        <v>244721</v>
      </c>
      <c r="AA6" s="17" t="n">
        <v>14528</v>
      </c>
      <c r="AB6" s="56"/>
      <c r="AC6" s="56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>
      <c r="A7" s="78" t="n">
        <v>5</v>
      </c>
      <c r="B7" s="60" t="n">
        <v>0</v>
      </c>
      <c r="C7" s="60" t="n">
        <v>0</v>
      </c>
      <c r="D7" s="60" t="n">
        <v>0</v>
      </c>
      <c r="E7" s="60" t="n">
        <v>0</v>
      </c>
      <c r="F7" s="60" t="n">
        <v>0</v>
      </c>
      <c r="G7" s="60" t="n">
        <v>0</v>
      </c>
      <c r="H7" s="60" t="n">
        <v>0</v>
      </c>
      <c r="I7" s="60" t="n">
        <v>0</v>
      </c>
      <c r="J7" s="82" t="n">
        <v>0</v>
      </c>
      <c r="K7" s="82" t="n">
        <v>0</v>
      </c>
      <c r="L7" s="82" t="n">
        <f>B7-G7</f>
        <v>0</v>
      </c>
      <c r="M7" s="60" t="n">
        <v>0</v>
      </c>
      <c r="N7" s="82" t="n">
        <v>0</v>
      </c>
      <c r="O7" s="82" t="n">
        <v>0</v>
      </c>
      <c r="P7" s="82" t="n">
        <v>0</v>
      </c>
      <c r="Q7" s="82" t="n">
        <v>0</v>
      </c>
      <c r="R7" s="82" t="n">
        <v>0</v>
      </c>
      <c r="S7" s="82" t="n">
        <f>D7+N7+O7+P7+Q7+R7</f>
        <v>0</v>
      </c>
      <c r="T7" s="82" t="n">
        <v>0</v>
      </c>
      <c r="U7" s="82" t="n">
        <v>0</v>
      </c>
      <c r="V7" s="82" t="n">
        <v>0</v>
      </c>
      <c r="W7" s="82" t="n">
        <v>0</v>
      </c>
      <c r="X7" s="82" t="n">
        <v>0</v>
      </c>
      <c r="Y7" s="82" t="n">
        <v>0</v>
      </c>
      <c r="Z7" s="82" t="n">
        <f>T7+U7+V7+W7+X7+Y7</f>
        <v>0</v>
      </c>
      <c r="AA7" s="82" t="n">
        <v>0</v>
      </c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>
      <c r="A8" s="78" t="n">
        <v>6</v>
      </c>
      <c r="B8" s="22" t="n">
        <v>0</v>
      </c>
      <c r="C8" s="22" t="n">
        <v>0</v>
      </c>
      <c r="D8" s="22" t="n"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17" t="n">
        <v>0</v>
      </c>
      <c r="K8" s="17" t="n">
        <v>0</v>
      </c>
      <c r="L8" s="17" t="n">
        <f>B8-G8</f>
        <v>0</v>
      </c>
      <c r="M8" s="22" t="n">
        <v>0</v>
      </c>
      <c r="N8" s="17" t="n">
        <v>0</v>
      </c>
      <c r="O8" s="17" t="n">
        <v>0</v>
      </c>
      <c r="P8" s="17" t="n">
        <v>0</v>
      </c>
      <c r="Q8" s="17" t="n">
        <v>0</v>
      </c>
      <c r="R8" s="17" t="n">
        <v>0</v>
      </c>
      <c r="S8" s="17" t="n">
        <f>D8+N8+O8+P8+Q8+R8</f>
        <v>0</v>
      </c>
      <c r="T8" s="17" t="n">
        <v>0</v>
      </c>
      <c r="U8" s="17" t="n">
        <v>0</v>
      </c>
      <c r="V8" s="17" t="n">
        <v>0</v>
      </c>
      <c r="W8" s="17" t="n">
        <v>0</v>
      </c>
      <c r="X8" s="17" t="n">
        <v>0</v>
      </c>
      <c r="Y8" s="17" t="n">
        <v>0</v>
      </c>
      <c r="Z8" s="17" t="n">
        <f>T8+U8+V8+W8+X8+Y8</f>
        <v>0</v>
      </c>
      <c r="AA8" s="17" t="n">
        <v>0</v>
      </c>
      <c r="AB8" s="56"/>
      <c r="AC8" s="56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</row>
    <row r="9">
      <c r="A9" s="78" t="n">
        <v>7</v>
      </c>
      <c r="B9" s="60" t="n">
        <v>0</v>
      </c>
      <c r="C9" s="60" t="n">
        <v>0</v>
      </c>
      <c r="D9" s="60" t="n">
        <v>0</v>
      </c>
      <c r="E9" s="60" t="n">
        <v>0</v>
      </c>
      <c r="F9" s="60" t="n">
        <v>0</v>
      </c>
      <c r="G9" s="60" t="n">
        <v>0</v>
      </c>
      <c r="H9" s="60" t="n">
        <v>0</v>
      </c>
      <c r="I9" s="60" t="n">
        <v>0</v>
      </c>
      <c r="J9" s="82" t="n">
        <v>0</v>
      </c>
      <c r="K9" s="82" t="n">
        <v>0</v>
      </c>
      <c r="L9" s="82" t="n">
        <f>B9-G9</f>
        <v>0</v>
      </c>
      <c r="M9" s="60" t="n">
        <v>0</v>
      </c>
      <c r="N9" s="82" t="n">
        <v>0</v>
      </c>
      <c r="O9" s="82" t="n">
        <v>0</v>
      </c>
      <c r="P9" s="82" t="n">
        <v>0</v>
      </c>
      <c r="Q9" s="82" t="n">
        <v>0</v>
      </c>
      <c r="R9" s="82" t="n">
        <v>0</v>
      </c>
      <c r="S9" s="82" t="n">
        <f>D9+N9+O9+P9+Q9+R9</f>
        <v>0</v>
      </c>
      <c r="T9" s="82" t="n">
        <v>0</v>
      </c>
      <c r="U9" s="82" t="n">
        <v>0</v>
      </c>
      <c r="V9" s="82" t="n">
        <v>0</v>
      </c>
      <c r="W9" s="82" t="n">
        <v>0</v>
      </c>
      <c r="X9" s="82" t="n">
        <v>0</v>
      </c>
      <c r="Y9" s="82" t="n">
        <v>0</v>
      </c>
      <c r="Z9" s="82" t="n">
        <f>T9+U9+V9+W9+X9+Y9</f>
        <v>0</v>
      </c>
      <c r="AA9" s="82" t="n">
        <v>0</v>
      </c>
      <c r="AB9" s="56"/>
      <c r="AC9" s="56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</row>
    <row r="10">
      <c r="A10" s="78" t="n">
        <v>8</v>
      </c>
      <c r="B10" s="22" t="n">
        <v>0</v>
      </c>
      <c r="C10" s="22" t="n">
        <v>0</v>
      </c>
      <c r="D10" s="22" t="n"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17" t="n">
        <v>0</v>
      </c>
      <c r="K10" s="17" t="n">
        <v>0</v>
      </c>
      <c r="L10" s="17" t="n">
        <f>B10-G10</f>
        <v>0</v>
      </c>
      <c r="M10" s="22" t="n">
        <v>0</v>
      </c>
      <c r="N10" s="17" t="n">
        <v>0</v>
      </c>
      <c r="O10" s="17" t="n">
        <v>0</v>
      </c>
      <c r="P10" s="17" t="n">
        <v>0</v>
      </c>
      <c r="Q10" s="17" t="n">
        <v>0</v>
      </c>
      <c r="R10" s="17" t="n">
        <v>0</v>
      </c>
      <c r="S10" s="17" t="n">
        <f>D10+N10+O10+P10+Q10+R10</f>
        <v>0</v>
      </c>
      <c r="T10" s="17" t="n">
        <v>0</v>
      </c>
      <c r="U10" s="17" t="n">
        <v>0</v>
      </c>
      <c r="V10" s="17" t="n">
        <v>0</v>
      </c>
      <c r="W10" s="17" t="n">
        <v>0</v>
      </c>
      <c r="X10" s="17" t="n">
        <v>0</v>
      </c>
      <c r="Y10" s="17" t="n">
        <v>0</v>
      </c>
      <c r="Z10" s="17" t="n">
        <f>T10+U10+V10+W10+X10+Y10</f>
        <v>0</v>
      </c>
      <c r="AA10" s="17" t="n">
        <v>0</v>
      </c>
      <c r="AB10" s="56"/>
      <c r="AC10" s="56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>
      <c r="A11" s="78" t="n">
        <v>9</v>
      </c>
      <c r="B11" s="60" t="n">
        <v>0</v>
      </c>
      <c r="C11" s="60" t="n">
        <v>0</v>
      </c>
      <c r="D11" s="60" t="n">
        <v>0</v>
      </c>
      <c r="E11" s="60" t="n">
        <v>0</v>
      </c>
      <c r="F11" s="60" t="n">
        <v>0</v>
      </c>
      <c r="G11" s="60" t="n">
        <v>0</v>
      </c>
      <c r="H11" s="60" t="n">
        <v>0</v>
      </c>
      <c r="I11" s="60" t="n">
        <v>0</v>
      </c>
      <c r="J11" s="82" t="n">
        <v>0</v>
      </c>
      <c r="K11" s="82" t="n">
        <v>0</v>
      </c>
      <c r="L11" s="82" t="n">
        <f>B11-G11</f>
        <v>0</v>
      </c>
      <c r="M11" s="60" t="n">
        <v>0</v>
      </c>
      <c r="N11" s="82" t="n">
        <v>0</v>
      </c>
      <c r="O11" s="82" t="n">
        <v>0</v>
      </c>
      <c r="P11" s="82" t="n">
        <v>0</v>
      </c>
      <c r="Q11" s="82" t="n">
        <v>0</v>
      </c>
      <c r="R11" s="82" t="n">
        <v>0</v>
      </c>
      <c r="S11" s="82" t="n">
        <f>D11+N11+O11+P11+Q11+R11</f>
        <v>0</v>
      </c>
      <c r="T11" s="82" t="n">
        <v>0</v>
      </c>
      <c r="U11" s="82" t="n">
        <v>0</v>
      </c>
      <c r="V11" s="82" t="n">
        <v>0</v>
      </c>
      <c r="W11" s="82" t="n">
        <v>0</v>
      </c>
      <c r="X11" s="82" t="n">
        <v>0</v>
      </c>
      <c r="Y11" s="82" t="n">
        <v>0</v>
      </c>
      <c r="Z11" s="82" t="n">
        <f>T11+U11+V11+W11+X11+Y11</f>
        <v>0</v>
      </c>
      <c r="AA11" s="82" t="n">
        <v>0</v>
      </c>
      <c r="AB11" s="56"/>
      <c r="AC11" s="5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</row>
    <row r="12">
      <c r="A12" s="78" t="n">
        <v>10</v>
      </c>
      <c r="B12" s="22" t="n">
        <v>0</v>
      </c>
      <c r="C12" s="22" t="n">
        <v>0</v>
      </c>
      <c r="D12" s="22" t="n"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17" t="n">
        <v>0</v>
      </c>
      <c r="K12" s="17" t="n">
        <v>0</v>
      </c>
      <c r="L12" s="17" t="n">
        <f>B12-G12</f>
        <v>0</v>
      </c>
      <c r="M12" s="22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f>D12+N12+O12+P12+Q12+R12</f>
        <v>0</v>
      </c>
      <c r="T12" s="17" t="n">
        <v>0</v>
      </c>
      <c r="U12" s="17" t="n">
        <v>0</v>
      </c>
      <c r="V12" s="17" t="n">
        <v>0</v>
      </c>
      <c r="W12" s="17" t="n">
        <v>0</v>
      </c>
      <c r="X12" s="17" t="n">
        <v>0</v>
      </c>
      <c r="Y12" s="17" t="n">
        <v>0</v>
      </c>
      <c r="Z12" s="17" t="n">
        <f>T12+U12+V12+W12+X12+Y12</f>
        <v>0</v>
      </c>
      <c r="AA12" s="17" t="n">
        <v>0</v>
      </c>
      <c r="AB12" s="56"/>
      <c r="AC12" s="5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3">
      <c r="A13" s="78" t="n">
        <v>11</v>
      </c>
      <c r="B13" s="60" t="n">
        <v>0</v>
      </c>
      <c r="C13" s="60" t="n">
        <v>0</v>
      </c>
      <c r="D13" s="60" t="n">
        <v>0</v>
      </c>
      <c r="E13" s="60" t="n">
        <v>0</v>
      </c>
      <c r="F13" s="60" t="n">
        <v>0</v>
      </c>
      <c r="G13" s="60" t="n">
        <v>0</v>
      </c>
      <c r="H13" s="60" t="n">
        <v>0</v>
      </c>
      <c r="I13" s="60" t="n">
        <v>0</v>
      </c>
      <c r="J13" s="82" t="n">
        <v>0</v>
      </c>
      <c r="K13" s="82" t="n">
        <v>0</v>
      </c>
      <c r="L13" s="82" t="n">
        <f>B13-G13</f>
        <v>0</v>
      </c>
      <c r="M13" s="60" t="n">
        <v>0</v>
      </c>
      <c r="N13" s="82" t="n">
        <v>0</v>
      </c>
      <c r="O13" s="82" t="n">
        <v>0</v>
      </c>
      <c r="P13" s="82" t="n">
        <v>0</v>
      </c>
      <c r="Q13" s="82" t="n">
        <v>0</v>
      </c>
      <c r="R13" s="82" t="n">
        <v>0</v>
      </c>
      <c r="S13" s="82" t="n">
        <f>D13+N13+O13+P13+Q13+R13</f>
        <v>0</v>
      </c>
      <c r="T13" s="82" t="n">
        <v>0</v>
      </c>
      <c r="U13" s="82" t="n">
        <v>0</v>
      </c>
      <c r="V13" s="82" t="n">
        <v>0</v>
      </c>
      <c r="W13" s="82" t="n">
        <v>0</v>
      </c>
      <c r="X13" s="82" t="n">
        <v>0</v>
      </c>
      <c r="Y13" s="82" t="n">
        <v>0</v>
      </c>
      <c r="Z13" s="82" t="n">
        <f>T13+U13+V13+W13+X13+Y13</f>
        <v>0</v>
      </c>
      <c r="AA13" s="82" t="n">
        <v>0</v>
      </c>
      <c r="AB13" s="56"/>
      <c r="AC13" s="5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R13"/>
  <sheetViews>
    <sheetView zoomScale="112" topLeftCell="A1" workbookViewId="0" showGridLines="true" showRowColHeaders="false">
      <pane xSplit="1" ySplit="2" topLeftCell="B3" activePane="bottomRight" state="frozen"/>
      <selection activeCell="B3" sqref="B3:B3" pane="bottomRight"/>
    </sheetView>
  </sheetViews>
  <sheetFormatPr customHeight="false" defaultColWidth="9.28125" defaultRowHeight="12.3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61</v>
      </c>
      <c r="E1" s="84"/>
      <c r="F1" s="84"/>
      <c r="G1" s="89"/>
      <c r="H1" s="90" t="s">
        <v>66</v>
      </c>
      <c r="I1" s="90"/>
      <c r="J1" s="84"/>
      <c r="K1" s="84"/>
      <c r="L1" s="84"/>
      <c r="M1" s="84" t="s">
        <v>72</v>
      </c>
      <c r="N1" s="84"/>
      <c r="O1" s="84"/>
      <c r="P1" s="84"/>
      <c r="Q1" s="84"/>
      <c r="R1" s="84"/>
      <c r="S1" s="89"/>
      <c r="T1" s="89"/>
      <c r="U1" s="89" t="s">
        <v>81</v>
      </c>
      <c r="V1" s="89"/>
      <c r="W1" s="89"/>
      <c r="X1" s="84"/>
      <c r="Y1" s="84"/>
      <c r="Z1" s="84"/>
      <c r="AA1" s="84" t="s">
        <v>88</v>
      </c>
      <c r="AB1" s="84"/>
      <c r="AC1" s="84"/>
      <c r="AD1" s="84"/>
      <c r="AE1" s="84"/>
      <c r="AF1" s="84"/>
      <c r="AG1" s="89"/>
      <c r="AH1" s="89"/>
      <c r="AI1" s="89" t="s">
        <v>97</v>
      </c>
      <c r="AJ1" s="89"/>
      <c r="AK1" s="89"/>
    </row>
    <row r="2" ht="14.5" customHeight="true">
      <c r="A2" s="83" t="s">
        <v>0</v>
      </c>
      <c r="B2" s="85" t="s">
        <v>59</v>
      </c>
      <c r="C2" s="87" t="s">
        <v>60</v>
      </c>
      <c r="D2" s="88" t="s">
        <v>62</v>
      </c>
      <c r="E2" s="85" t="s">
        <v>63</v>
      </c>
      <c r="F2" s="87" t="s">
        <v>64</v>
      </c>
      <c r="G2" s="85" t="s">
        <v>65</v>
      </c>
      <c r="H2" s="87" t="s">
        <v>67</v>
      </c>
      <c r="I2" s="88" t="s">
        <v>68</v>
      </c>
      <c r="J2" s="91" t="s">
        <v>69</v>
      </c>
      <c r="K2" s="92" t="s">
        <v>70</v>
      </c>
      <c r="L2" s="93" t="s">
        <v>71</v>
      </c>
      <c r="M2" s="91" t="s">
        <v>73</v>
      </c>
      <c r="N2" s="92" t="s">
        <v>74</v>
      </c>
      <c r="O2" s="94" t="s">
        <v>75</v>
      </c>
      <c r="P2" s="91" t="s">
        <v>76</v>
      </c>
      <c r="Q2" s="92" t="s">
        <v>77</v>
      </c>
      <c r="R2" s="93" t="s">
        <v>78</v>
      </c>
      <c r="S2" s="85" t="s">
        <v>79</v>
      </c>
      <c r="T2" s="87" t="s">
        <v>80</v>
      </c>
      <c r="U2" s="88" t="s">
        <v>82</v>
      </c>
      <c r="V2" s="95" t="s">
        <v>83</v>
      </c>
      <c r="W2" s="96" t="s">
        <v>84</v>
      </c>
      <c r="X2" s="91" t="s">
        <v>85</v>
      </c>
      <c r="Y2" s="92" t="s">
        <v>86</v>
      </c>
      <c r="Z2" s="94" t="s">
        <v>87</v>
      </c>
      <c r="AA2" s="91" t="s">
        <v>89</v>
      </c>
      <c r="AB2" s="92" t="s">
        <v>90</v>
      </c>
      <c r="AC2" s="94" t="s">
        <v>91</v>
      </c>
      <c r="AD2" s="91" t="s">
        <v>92</v>
      </c>
      <c r="AE2" s="92" t="s">
        <v>93</v>
      </c>
      <c r="AF2" s="94" t="s">
        <v>94</v>
      </c>
      <c r="AG2" s="85" t="s">
        <v>95</v>
      </c>
      <c r="AH2" s="87" t="s">
        <v>96</v>
      </c>
      <c r="AI2" s="88" t="s">
        <v>98</v>
      </c>
      <c r="AJ2" s="97" t="s">
        <v>99</v>
      </c>
      <c r="AK2" s="96" t="s">
        <v>100</v>
      </c>
    </row>
    <row r="3" ht="12.6" customHeight="true">
      <c r="A3" s="83" t="n">
        <v>1</v>
      </c>
      <c r="B3" s="86" t="n">
        <v>0</v>
      </c>
      <c r="C3" s="86" t="n">
        <v>0</v>
      </c>
      <c r="D3" s="86" t="n">
        <v>0</v>
      </c>
      <c r="E3" s="86" t="n">
        <v>0</v>
      </c>
      <c r="F3" s="86" t="n">
        <v>0</v>
      </c>
      <c r="G3" s="86" t="n">
        <v>0</v>
      </c>
      <c r="H3" s="86" t="n">
        <v>0</v>
      </c>
      <c r="I3" s="86" t="n">
        <v>0</v>
      </c>
      <c r="J3" s="86" t="n">
        <v>0</v>
      </c>
      <c r="K3" s="86" t="n">
        <v>0</v>
      </c>
      <c r="L3" s="86" t="n">
        <v>0</v>
      </c>
      <c r="M3" s="86" t="n">
        <v>0</v>
      </c>
      <c r="N3" s="86" t="n">
        <v>0</v>
      </c>
      <c r="O3" s="86" t="n">
        <v>0</v>
      </c>
      <c r="P3" s="86" t="n">
        <v>0</v>
      </c>
      <c r="Q3" s="86" t="n">
        <v>0</v>
      </c>
      <c r="R3" s="86" t="n">
        <v>0</v>
      </c>
      <c r="S3" s="86" t="n">
        <v>0</v>
      </c>
      <c r="T3" s="86" t="n">
        <v>0</v>
      </c>
      <c r="U3" s="86" t="n">
        <v>0</v>
      </c>
      <c r="V3" s="86" t="n">
        <v>0</v>
      </c>
      <c r="W3" s="86" t="n">
        <v>0</v>
      </c>
      <c r="X3" s="86" t="n">
        <v>0</v>
      </c>
      <c r="Y3" s="86" t="n">
        <v>0</v>
      </c>
      <c r="Z3" s="86" t="n">
        <v>0</v>
      </c>
      <c r="AA3" s="86" t="n">
        <v>0</v>
      </c>
      <c r="AB3" s="86" t="n">
        <v>0</v>
      </c>
      <c r="AC3" s="86" t="n">
        <v>0</v>
      </c>
      <c r="AD3" s="86" t="n">
        <v>0</v>
      </c>
      <c r="AE3" s="86" t="n">
        <v>0</v>
      </c>
      <c r="AF3" s="86" t="n">
        <v>0</v>
      </c>
      <c r="AG3" s="86" t="n">
        <v>0</v>
      </c>
      <c r="AH3" s="86" t="n">
        <v>0</v>
      </c>
      <c r="AI3" s="86" t="n">
        <v>0</v>
      </c>
      <c r="AJ3" s="86" t="n">
        <v>0</v>
      </c>
      <c r="AK3" s="86" t="n">
        <v>0</v>
      </c>
    </row>
    <row r="4">
      <c r="A4" s="83" t="n">
        <v>2</v>
      </c>
      <c r="B4" s="22" t="n">
        <v>0</v>
      </c>
      <c r="C4" s="22" t="n">
        <v>0</v>
      </c>
      <c r="D4" s="22" t="n">
        <v>0</v>
      </c>
      <c r="E4" s="22" t="n">
        <v>0</v>
      </c>
      <c r="F4" s="22" t="n">
        <v>0</v>
      </c>
      <c r="G4" s="22" t="n">
        <v>0</v>
      </c>
      <c r="H4" s="22" t="n">
        <v>0</v>
      </c>
      <c r="I4" s="22" t="n">
        <v>0</v>
      </c>
      <c r="J4" s="22" t="n">
        <v>0</v>
      </c>
      <c r="K4" s="22" t="n">
        <v>0</v>
      </c>
      <c r="L4" s="22" t="n">
        <v>0</v>
      </c>
      <c r="M4" s="22" t="n">
        <v>0</v>
      </c>
      <c r="N4" s="22" t="n">
        <v>0</v>
      </c>
      <c r="O4" s="22" t="n">
        <v>0</v>
      </c>
      <c r="P4" s="22" t="n">
        <v>0</v>
      </c>
      <c r="Q4" s="22" t="n">
        <v>0</v>
      </c>
      <c r="R4" s="22" t="n">
        <v>0</v>
      </c>
      <c r="S4" s="22" t="n">
        <v>0</v>
      </c>
      <c r="T4" s="22" t="n">
        <v>0</v>
      </c>
      <c r="U4" s="22" t="n">
        <v>0</v>
      </c>
      <c r="V4" s="22" t="n">
        <v>0</v>
      </c>
      <c r="W4" s="22" t="n">
        <v>0</v>
      </c>
      <c r="X4" s="22" t="n">
        <v>0</v>
      </c>
      <c r="Y4" s="22" t="n">
        <v>0</v>
      </c>
      <c r="Z4" s="22" t="n">
        <v>0</v>
      </c>
      <c r="AA4" s="22" t="n">
        <v>0</v>
      </c>
      <c r="AB4" s="22" t="n">
        <v>0</v>
      </c>
      <c r="AC4" s="22" t="n">
        <v>0</v>
      </c>
      <c r="AD4" s="22" t="n">
        <v>0</v>
      </c>
      <c r="AE4" s="22" t="n">
        <v>0</v>
      </c>
      <c r="AF4" s="22" t="n">
        <v>0</v>
      </c>
      <c r="AG4" s="22" t="n">
        <v>0</v>
      </c>
      <c r="AH4" s="22" t="n">
        <v>0</v>
      </c>
      <c r="AI4" s="22" t="n">
        <v>0</v>
      </c>
      <c r="AJ4" s="22" t="n">
        <v>0</v>
      </c>
      <c r="AK4" s="22" t="n">
        <v>0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</row>
    <row r="5">
      <c r="A5" s="83" t="n">
        <v>3</v>
      </c>
      <c r="B5" s="22" t="n">
        <v>65797</v>
      </c>
      <c r="C5" s="22" t="n">
        <v>57338</v>
      </c>
      <c r="D5" s="22" t="n">
        <v>3089</v>
      </c>
      <c r="E5" s="22" t="n">
        <v>69328</v>
      </c>
      <c r="F5" s="22" t="n">
        <v>55152</v>
      </c>
      <c r="G5" s="22" t="n">
        <v>171803</v>
      </c>
      <c r="H5" s="22" t="n">
        <v>70941</v>
      </c>
      <c r="I5" s="22" t="n">
        <v>3781</v>
      </c>
      <c r="J5" s="22" t="n">
        <v>135558</v>
      </c>
      <c r="K5" s="22" t="n">
        <v>66186</v>
      </c>
      <c r="L5" s="22" t="n">
        <v>201977</v>
      </c>
      <c r="M5" s="22" t="n">
        <v>138107</v>
      </c>
      <c r="N5" s="22" t="n">
        <v>62820</v>
      </c>
      <c r="O5" s="22" t="n">
        <v>2280</v>
      </c>
      <c r="P5" s="22" t="n">
        <v>134686</v>
      </c>
      <c r="Q5" s="22" t="n">
        <v>67391</v>
      </c>
      <c r="R5" s="22" t="n">
        <v>202303</v>
      </c>
      <c r="S5" s="22" t="n">
        <v>183744</v>
      </c>
      <c r="T5" s="22" t="n">
        <v>94949</v>
      </c>
      <c r="U5" s="22" t="n">
        <v>8415</v>
      </c>
      <c r="V5" s="22" t="n">
        <v>2931</v>
      </c>
      <c r="W5" s="22" t="n">
        <v>2229</v>
      </c>
      <c r="X5" s="22" t="n">
        <v>114051</v>
      </c>
      <c r="Y5" s="22" t="n">
        <v>62505</v>
      </c>
      <c r="Z5" s="22" t="n">
        <v>176986</v>
      </c>
      <c r="AA5" s="22" t="n">
        <v>114870</v>
      </c>
      <c r="AB5" s="22" t="n">
        <v>55562</v>
      </c>
      <c r="AC5" s="22" t="n">
        <v>9049</v>
      </c>
      <c r="AD5" s="22" t="n">
        <v>121411</v>
      </c>
      <c r="AE5" s="22" t="n">
        <v>55296</v>
      </c>
      <c r="AF5" s="22" t="n">
        <v>177128</v>
      </c>
      <c r="AG5" s="22" t="n">
        <v>204318</v>
      </c>
      <c r="AH5" s="22" t="n">
        <v>97890</v>
      </c>
      <c r="AI5" s="22" t="n">
        <v>2267</v>
      </c>
      <c r="AJ5" s="22" t="n">
        <v>581</v>
      </c>
      <c r="AK5" s="22" t="n">
        <v>504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>
      <c r="A6" s="83" t="n">
        <v>4</v>
      </c>
      <c r="B6" s="22" t="n">
        <v>70639</v>
      </c>
      <c r="C6" s="22" t="n">
        <v>69212</v>
      </c>
      <c r="D6" s="22" t="n">
        <v>2827</v>
      </c>
      <c r="E6" s="22" t="n">
        <v>72990</v>
      </c>
      <c r="F6" s="22" t="n">
        <v>68040</v>
      </c>
      <c r="G6" s="22" t="n">
        <v>179134</v>
      </c>
      <c r="H6" s="22" t="n">
        <v>93469</v>
      </c>
      <c r="I6" s="22" t="n">
        <v>4054</v>
      </c>
      <c r="J6" s="22" t="n">
        <v>138456</v>
      </c>
      <c r="K6" s="22" t="n">
        <v>86371</v>
      </c>
      <c r="L6" s="22" t="n">
        <v>225031</v>
      </c>
      <c r="M6" s="22" t="n">
        <v>140447</v>
      </c>
      <c r="N6" s="22" t="n">
        <v>83295</v>
      </c>
      <c r="O6" s="22" t="n">
        <v>2404</v>
      </c>
      <c r="P6" s="22" t="n">
        <v>138025</v>
      </c>
      <c r="Q6" s="22" t="n">
        <v>86987</v>
      </c>
      <c r="R6" s="22" t="n">
        <v>225172</v>
      </c>
      <c r="S6" s="22" t="n">
        <v>188465</v>
      </c>
      <c r="T6" s="22" t="n">
        <v>119097</v>
      </c>
      <c r="U6" s="22" t="n">
        <v>8699</v>
      </c>
      <c r="V6" s="22" t="n">
        <v>2864</v>
      </c>
      <c r="W6" s="22" t="n">
        <v>2264</v>
      </c>
      <c r="X6" s="22" t="n">
        <v>119774</v>
      </c>
      <c r="Y6" s="22" t="n">
        <v>80228</v>
      </c>
      <c r="Z6" s="22" t="n">
        <v>200487</v>
      </c>
      <c r="AA6" s="22" t="n">
        <v>116150</v>
      </c>
      <c r="AB6" s="22" t="n">
        <v>71565</v>
      </c>
      <c r="AC6" s="22" t="n">
        <v>14639</v>
      </c>
      <c r="AD6" s="22" t="n">
        <v>130464</v>
      </c>
      <c r="AE6" s="22" t="n">
        <v>68660</v>
      </c>
      <c r="AF6" s="22" t="n">
        <v>199835</v>
      </c>
      <c r="AG6" s="22" t="n">
        <v>197699</v>
      </c>
      <c r="AH6" s="22" t="n">
        <v>123628</v>
      </c>
      <c r="AI6" s="22" t="n">
        <v>2372</v>
      </c>
      <c r="AJ6" s="22" t="n">
        <v>741</v>
      </c>
      <c r="AK6" s="22" t="n">
        <v>658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</row>
    <row r="7">
      <c r="A7" s="83" t="n">
        <v>5</v>
      </c>
      <c r="B7" s="22" t="n">
        <v>0</v>
      </c>
      <c r="C7" s="22" t="n">
        <v>0</v>
      </c>
      <c r="D7" s="22" t="n">
        <v>0</v>
      </c>
      <c r="E7" s="22" t="n">
        <v>0</v>
      </c>
      <c r="F7" s="22" t="n">
        <v>0</v>
      </c>
      <c r="G7" s="22" t="n">
        <v>0</v>
      </c>
      <c r="H7" s="22" t="n">
        <v>0</v>
      </c>
      <c r="I7" s="22" t="n">
        <v>0</v>
      </c>
      <c r="J7" s="22" t="n">
        <v>0</v>
      </c>
      <c r="K7" s="22" t="n">
        <v>0</v>
      </c>
      <c r="L7" s="22" t="n">
        <v>0</v>
      </c>
      <c r="M7" s="22" t="n">
        <v>0</v>
      </c>
      <c r="N7" s="22" t="n">
        <v>0</v>
      </c>
      <c r="O7" s="22" t="n">
        <v>0</v>
      </c>
      <c r="P7" s="22" t="n">
        <v>0</v>
      </c>
      <c r="Q7" s="22" t="n">
        <v>0</v>
      </c>
      <c r="R7" s="22" t="n">
        <v>0</v>
      </c>
      <c r="S7" s="22" t="n">
        <v>0</v>
      </c>
      <c r="T7" s="22" t="n">
        <v>0</v>
      </c>
      <c r="U7" s="22" t="n">
        <v>0</v>
      </c>
      <c r="V7" s="22" t="n">
        <v>0</v>
      </c>
      <c r="W7" s="22" t="n">
        <v>0</v>
      </c>
      <c r="X7" s="22" t="n">
        <v>0</v>
      </c>
      <c r="Y7" s="22" t="n">
        <v>0</v>
      </c>
      <c r="Z7" s="22" t="n">
        <v>0</v>
      </c>
      <c r="AA7" s="22" t="n">
        <v>0</v>
      </c>
      <c r="AB7" s="22" t="n">
        <v>0</v>
      </c>
      <c r="AC7" s="22" t="n">
        <v>0</v>
      </c>
      <c r="AD7" s="22" t="n">
        <v>0</v>
      </c>
      <c r="AE7" s="22" t="n">
        <v>0</v>
      </c>
      <c r="AF7" s="22" t="n">
        <v>0</v>
      </c>
      <c r="AG7" s="22" t="n">
        <v>0</v>
      </c>
      <c r="AH7" s="22" t="n">
        <v>0</v>
      </c>
      <c r="AI7" s="22" t="n">
        <v>0</v>
      </c>
      <c r="AJ7" s="22" t="n">
        <v>0</v>
      </c>
      <c r="AK7" s="22" t="n">
        <v>0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>
      <c r="A8" s="83" t="n">
        <v>6</v>
      </c>
      <c r="B8" s="22" t="n">
        <v>0</v>
      </c>
      <c r="C8" s="22" t="n">
        <v>0</v>
      </c>
      <c r="D8" s="22" t="n"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v>0</v>
      </c>
      <c r="N8" s="22" t="n">
        <v>0</v>
      </c>
      <c r="O8" s="22" t="n">
        <v>0</v>
      </c>
      <c r="P8" s="22" t="n">
        <v>0</v>
      </c>
      <c r="Q8" s="22" t="n">
        <v>0</v>
      </c>
      <c r="R8" s="22" t="n">
        <v>0</v>
      </c>
      <c r="S8" s="22" t="n">
        <v>0</v>
      </c>
      <c r="T8" s="22" t="n">
        <v>0</v>
      </c>
      <c r="U8" s="22" t="n">
        <v>0</v>
      </c>
      <c r="V8" s="22" t="n">
        <v>0</v>
      </c>
      <c r="W8" s="22" t="n">
        <v>0</v>
      </c>
      <c r="X8" s="22" t="n">
        <v>0</v>
      </c>
      <c r="Y8" s="22" t="n">
        <v>0</v>
      </c>
      <c r="Z8" s="22" t="n">
        <v>0</v>
      </c>
      <c r="AA8" s="22" t="n">
        <v>0</v>
      </c>
      <c r="AB8" s="22" t="n">
        <v>0</v>
      </c>
      <c r="AC8" s="22" t="n">
        <v>0</v>
      </c>
      <c r="AD8" s="22" t="n">
        <v>0</v>
      </c>
      <c r="AE8" s="22" t="n">
        <v>0</v>
      </c>
      <c r="AF8" s="22" t="n">
        <v>0</v>
      </c>
      <c r="AG8" s="22" t="n">
        <v>0</v>
      </c>
      <c r="AH8" s="22" t="n">
        <v>0</v>
      </c>
      <c r="AI8" s="22" t="n">
        <v>0</v>
      </c>
      <c r="AJ8" s="22" t="n">
        <v>0</v>
      </c>
      <c r="AK8" s="22" t="n">
        <v>0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</row>
    <row r="9">
      <c r="A9" s="83" t="n">
        <v>7</v>
      </c>
      <c r="B9" s="22" t="n">
        <v>0</v>
      </c>
      <c r="C9" s="22" t="n">
        <v>0</v>
      </c>
      <c r="D9" s="22" t="n">
        <v>0</v>
      </c>
      <c r="E9" s="22" t="n">
        <v>0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0</v>
      </c>
      <c r="K9" s="22" t="n">
        <v>0</v>
      </c>
      <c r="L9" s="22" t="n">
        <v>0</v>
      </c>
      <c r="M9" s="22" t="n">
        <v>0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0</v>
      </c>
      <c r="S9" s="22" t="n">
        <v>0</v>
      </c>
      <c r="T9" s="22" t="n">
        <v>0</v>
      </c>
      <c r="U9" s="22" t="n">
        <v>0</v>
      </c>
      <c r="V9" s="22" t="n">
        <v>0</v>
      </c>
      <c r="W9" s="22" t="n">
        <v>0</v>
      </c>
      <c r="X9" s="22" t="n">
        <v>0</v>
      </c>
      <c r="Y9" s="22" t="n">
        <v>0</v>
      </c>
      <c r="Z9" s="22" t="n">
        <v>0</v>
      </c>
      <c r="AA9" s="22" t="n">
        <v>0</v>
      </c>
      <c r="AB9" s="22" t="n">
        <v>0</v>
      </c>
      <c r="AC9" s="22" t="n">
        <v>0</v>
      </c>
      <c r="AD9" s="22" t="n">
        <v>0</v>
      </c>
      <c r="AE9" s="22" t="n">
        <v>0</v>
      </c>
      <c r="AF9" s="22" t="n">
        <v>0</v>
      </c>
      <c r="AG9" s="22" t="n">
        <v>0</v>
      </c>
      <c r="AH9" s="22" t="n">
        <v>0</v>
      </c>
      <c r="AI9" s="22" t="n">
        <v>0</v>
      </c>
      <c r="AJ9" s="22" t="n">
        <v>0</v>
      </c>
      <c r="AK9" s="22" t="n">
        <v>0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</row>
    <row r="10">
      <c r="A10" s="83" t="n">
        <v>8</v>
      </c>
      <c r="B10" s="22" t="n">
        <v>0</v>
      </c>
      <c r="C10" s="22" t="n">
        <v>0</v>
      </c>
      <c r="D10" s="22" t="n"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22" t="n">
        <v>0</v>
      </c>
      <c r="M10" s="22" t="n">
        <v>0</v>
      </c>
      <c r="N10" s="22" t="n">
        <v>0</v>
      </c>
      <c r="O10" s="22" t="n">
        <v>0</v>
      </c>
      <c r="P10" s="22" t="n">
        <v>0</v>
      </c>
      <c r="Q10" s="22" t="n">
        <v>0</v>
      </c>
      <c r="R10" s="22" t="n">
        <v>0</v>
      </c>
      <c r="S10" s="22" t="n">
        <v>0</v>
      </c>
      <c r="T10" s="22" t="n">
        <v>0</v>
      </c>
      <c r="U10" s="22" t="n">
        <v>0</v>
      </c>
      <c r="V10" s="22" t="n">
        <v>0</v>
      </c>
      <c r="W10" s="22" t="n">
        <v>0</v>
      </c>
      <c r="X10" s="22" t="n">
        <v>0</v>
      </c>
      <c r="Y10" s="22" t="n">
        <v>0</v>
      </c>
      <c r="Z10" s="22" t="n">
        <v>0</v>
      </c>
      <c r="AA10" s="22" t="n">
        <v>0</v>
      </c>
      <c r="AB10" s="22" t="n">
        <v>0</v>
      </c>
      <c r="AC10" s="22" t="n">
        <v>0</v>
      </c>
      <c r="AD10" s="22" t="n">
        <v>0</v>
      </c>
      <c r="AE10" s="22" t="n">
        <v>0</v>
      </c>
      <c r="AF10" s="22" t="n">
        <v>0</v>
      </c>
      <c r="AG10" s="22" t="n">
        <v>0</v>
      </c>
      <c r="AH10" s="22" t="n">
        <v>0</v>
      </c>
      <c r="AI10" s="22" t="n">
        <v>0</v>
      </c>
      <c r="AJ10" s="22" t="n">
        <v>0</v>
      </c>
      <c r="AK10" s="22" t="n">
        <v>0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</row>
    <row r="11">
      <c r="A11" s="83" t="n">
        <v>9</v>
      </c>
      <c r="B11" s="22" t="n">
        <v>0</v>
      </c>
      <c r="C11" s="22" t="n">
        <v>0</v>
      </c>
      <c r="D11" s="22" t="n"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0</v>
      </c>
      <c r="M11" s="22" t="n">
        <v>0</v>
      </c>
      <c r="N11" s="22" t="n">
        <v>0</v>
      </c>
      <c r="O11" s="22" t="n">
        <v>0</v>
      </c>
      <c r="P11" s="22" t="n">
        <v>0</v>
      </c>
      <c r="Q11" s="22" t="n">
        <v>0</v>
      </c>
      <c r="R11" s="22" t="n">
        <v>0</v>
      </c>
      <c r="S11" s="22" t="n">
        <v>0</v>
      </c>
      <c r="T11" s="22" t="n">
        <v>0</v>
      </c>
      <c r="U11" s="22" t="n">
        <v>0</v>
      </c>
      <c r="V11" s="22" t="n">
        <v>0</v>
      </c>
      <c r="W11" s="22" t="n">
        <v>0</v>
      </c>
      <c r="X11" s="22" t="n">
        <v>0</v>
      </c>
      <c r="Y11" s="22" t="n">
        <v>0</v>
      </c>
      <c r="Z11" s="22" t="n">
        <v>0</v>
      </c>
      <c r="AA11" s="22" t="n">
        <v>0</v>
      </c>
      <c r="AB11" s="22" t="n">
        <v>0</v>
      </c>
      <c r="AC11" s="22" t="n">
        <v>0</v>
      </c>
      <c r="AD11" s="22" t="n">
        <v>0</v>
      </c>
      <c r="AE11" s="22" t="n">
        <v>0</v>
      </c>
      <c r="AF11" s="22" t="n">
        <v>0</v>
      </c>
      <c r="AG11" s="22" t="n">
        <v>0</v>
      </c>
      <c r="AH11" s="22" t="n">
        <v>0</v>
      </c>
      <c r="AI11" s="22" t="n">
        <v>0</v>
      </c>
      <c r="AJ11" s="22" t="n">
        <v>0</v>
      </c>
      <c r="AK11" s="22" t="n">
        <v>0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</row>
    <row r="12">
      <c r="A12" s="83" t="n">
        <v>10</v>
      </c>
      <c r="B12" s="22" t="n">
        <v>0</v>
      </c>
      <c r="C12" s="22" t="n">
        <v>0</v>
      </c>
      <c r="D12" s="22" t="n"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0</v>
      </c>
      <c r="O12" s="22" t="n">
        <v>0</v>
      </c>
      <c r="P12" s="22" t="n"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22" t="n">
        <v>0</v>
      </c>
      <c r="V12" s="22" t="n">
        <v>0</v>
      </c>
      <c r="W12" s="22" t="n">
        <v>0</v>
      </c>
      <c r="X12" s="22" t="n">
        <v>0</v>
      </c>
      <c r="Y12" s="22" t="n">
        <v>0</v>
      </c>
      <c r="Z12" s="22" t="n">
        <v>0</v>
      </c>
      <c r="AA12" s="22" t="n">
        <v>0</v>
      </c>
      <c r="AB12" s="22" t="n">
        <v>0</v>
      </c>
      <c r="AC12" s="22" t="n">
        <v>0</v>
      </c>
      <c r="AD12" s="22" t="n">
        <v>0</v>
      </c>
      <c r="AE12" s="22" t="n">
        <v>0</v>
      </c>
      <c r="AF12" s="22" t="n">
        <v>0</v>
      </c>
      <c r="AG12" s="22" t="n">
        <v>0</v>
      </c>
      <c r="AH12" s="22" t="n">
        <v>0</v>
      </c>
      <c r="AI12" s="22" t="n">
        <v>0</v>
      </c>
      <c r="AJ12" s="22" t="n">
        <v>0</v>
      </c>
      <c r="AK12" s="22" t="n">
        <v>0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</row>
    <row r="13">
      <c r="A13" s="83" t="n">
        <v>11</v>
      </c>
      <c r="B13" s="22" t="n">
        <v>0</v>
      </c>
      <c r="C13" s="22" t="n">
        <v>0</v>
      </c>
      <c r="D13" s="22" t="n">
        <v>0</v>
      </c>
      <c r="E13" s="22" t="n">
        <v>0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0</v>
      </c>
      <c r="M13" s="22" t="n">
        <v>0</v>
      </c>
      <c r="N13" s="22" t="n">
        <v>0</v>
      </c>
      <c r="O13" s="22" t="n">
        <v>0</v>
      </c>
      <c r="P13" s="22" t="n">
        <v>0</v>
      </c>
      <c r="Q13" s="22" t="n">
        <v>0</v>
      </c>
      <c r="R13" s="22" t="n">
        <v>0</v>
      </c>
      <c r="S13" s="22" t="n">
        <v>0</v>
      </c>
      <c r="T13" s="22" t="n">
        <v>0</v>
      </c>
      <c r="U13" s="22" t="n">
        <v>0</v>
      </c>
      <c r="V13" s="22" t="n">
        <v>0</v>
      </c>
      <c r="W13" s="22" t="n">
        <v>0</v>
      </c>
      <c r="X13" s="22" t="n">
        <v>0</v>
      </c>
      <c r="Y13" s="22" t="n">
        <v>0</v>
      </c>
      <c r="Z13" s="22" t="n">
        <v>0</v>
      </c>
      <c r="AA13" s="22" t="n">
        <v>0</v>
      </c>
      <c r="AB13" s="22" t="n">
        <v>0</v>
      </c>
      <c r="AC13" s="22" t="n">
        <v>0</v>
      </c>
      <c r="AD13" s="22" t="n">
        <v>0</v>
      </c>
      <c r="AE13" s="22" t="n">
        <v>0</v>
      </c>
      <c r="AF13" s="22" t="n">
        <v>0</v>
      </c>
      <c r="AG13" s="22" t="n">
        <v>0</v>
      </c>
      <c r="AH13" s="22" t="n">
        <v>0</v>
      </c>
      <c r="AI13" s="22" t="n">
        <v>0</v>
      </c>
      <c r="AJ13" s="22" t="n">
        <v>0</v>
      </c>
      <c r="AK13" s="22" t="n">
        <v>0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